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93"/>
  </bookViews>
  <sheets>
    <sheet name="封面" sheetId="19" r:id="rId1"/>
    <sheet name="目录" sheetId="1" r:id="rId2"/>
    <sheet name="表1一般公共预算收入表" sheetId="2" r:id="rId3"/>
    <sheet name="表2一般公共预算支出表" sheetId="3" r:id="rId4"/>
    <sheet name="表3一般公共预算本级支出表" sheetId="4" r:id="rId5"/>
    <sheet name="表4一般公共预算基本支出表" sheetId="5" r:id="rId6"/>
    <sheet name="表5一般公共预算税收返还和转移支付支出预算" sheetId="6" r:id="rId7"/>
    <sheet name="表6政府一般债务限额和余额情况表" sheetId="7" r:id="rId8"/>
    <sheet name="表7一般公共预算三公经费表" sheetId="8" r:id="rId9"/>
    <sheet name="表8政府性基金收入表" sheetId="9" r:id="rId10"/>
    <sheet name="表9政府性基金支出表" sheetId="10" r:id="rId11"/>
    <sheet name="表10政府性基金本级支出表" sheetId="11" r:id="rId12"/>
    <sheet name="表11政府性基金转移支付" sheetId="12" r:id="rId13"/>
    <sheet name="表12政府专项债务限额和余额表" sheetId="13" r:id="rId14"/>
    <sheet name="表13国资收入支出" sheetId="14" r:id="rId15"/>
    <sheet name="表14国资本级收入支出" sheetId="15" r:id="rId16"/>
    <sheet name="表15国资转移支付" sheetId="16" r:id="rId17"/>
    <sheet name="表16社保预算收入表" sheetId="17" r:id="rId18"/>
    <sheet name="表17社保预算支出表" sheetId="18" r:id="rId19"/>
  </sheets>
  <definedNames>
    <definedName name="_xlnm.Print_Titles" localSheetId="4">表3一般公共预算本级支出表!$4:$4</definedName>
    <definedName name="_xlnm.Print_Titles" localSheetId="5">表4一般公共预算基本支出表!$4:$4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<sst xmlns="http://schemas.openxmlformats.org/spreadsheetml/2006/main" count="1637" uniqueCount="1220">
  <si>
    <t>2024年本溪高新技术产业开发区预算公开表</t>
  </si>
  <si>
    <t>二○二四年一月</t>
  </si>
  <si>
    <t>2024年预算公开目录</t>
  </si>
  <si>
    <t xml:space="preserve">       一般公共预算</t>
  </si>
  <si>
    <t xml:space="preserve">              表一：高新区一般公共预算收入表 ………………………………</t>
  </si>
  <si>
    <t xml:space="preserve">              表二：高新区一般公共预算支出表 …………………………………</t>
  </si>
  <si>
    <t xml:space="preserve">              表三：区本级一般公共预算支出表 …………………………………</t>
  </si>
  <si>
    <t xml:space="preserve">              表四：区本级一般公共预算基本支出经济分类表 ……………………………</t>
  </si>
  <si>
    <t xml:space="preserve">              表五：高新区一般公共预算税收返还和转移支付表 ……………………………</t>
  </si>
  <si>
    <t xml:space="preserve">              表六：高新区政府一般债务限额和余额情况表…………………………</t>
  </si>
  <si>
    <t xml:space="preserve">              表七：区本级三公经费情况表 ……………………………………</t>
  </si>
  <si>
    <t xml:space="preserve">       政府性基金预算</t>
  </si>
  <si>
    <t xml:space="preserve">              表八：高新区政府性基金预算收入表 …………………………………</t>
  </si>
  <si>
    <t xml:space="preserve">              表九：高新区政府性基金预算支出表 …………………………………………</t>
  </si>
  <si>
    <t xml:space="preserve">              表十：区本级政府性基金预算支出表 …………………………………</t>
  </si>
  <si>
    <t xml:space="preserve">              表十一：高新区政府性基金预算转移支付明细表 ……………………</t>
  </si>
  <si>
    <t xml:space="preserve">              表十二：高新区政府专项债务限额和余额情况表 ……………………</t>
  </si>
  <si>
    <t xml:space="preserve">       国有资本经营预算</t>
  </si>
  <si>
    <t xml:space="preserve">              表十三：高新区国有资本经营预算收支表 …………………………………</t>
  </si>
  <si>
    <t xml:space="preserve">              表十四：区本级国有资本经营预算收支表 …………………………………</t>
  </si>
  <si>
    <t xml:space="preserve">              表十五：高新区国有资本经营预算转移支付明细表 ………………………</t>
  </si>
  <si>
    <t xml:space="preserve">       社会保险基金预算</t>
  </si>
  <si>
    <t xml:space="preserve">              表十六：高新区社会保险基金预算收入表 …………………………………</t>
  </si>
  <si>
    <t xml:space="preserve">              表十七：高新区社会保险基金预算支出表 ……………………………………</t>
  </si>
  <si>
    <t>高新区政府预算公开表一：</t>
  </si>
  <si>
    <t>高新区2024年一般公共预算收入预算表</t>
  </si>
  <si>
    <t>单位：万元</t>
  </si>
  <si>
    <t>预算科目</t>
  </si>
  <si>
    <t>2023年快报数</t>
  </si>
  <si>
    <t>2024年预算数</t>
  </si>
  <si>
    <t>2024年预算数比2023年快报数</t>
  </si>
  <si>
    <t>增减额</t>
  </si>
  <si>
    <t>增减%</t>
  </si>
  <si>
    <t>一般公共预算收入合计</t>
  </si>
  <si>
    <t xml:space="preserve">  税收收入</t>
  </si>
  <si>
    <t xml:space="preserve">     增值税</t>
  </si>
  <si>
    <t xml:space="preserve">     企业所得税</t>
  </si>
  <si>
    <t xml:space="preserve">     个人所得税</t>
  </si>
  <si>
    <t>　 资源税</t>
  </si>
  <si>
    <t>　 城市维护建设税</t>
  </si>
  <si>
    <t>　 房产税</t>
  </si>
  <si>
    <t>　 印花税</t>
  </si>
  <si>
    <t>　 城镇土地使用税</t>
  </si>
  <si>
    <t>　 土地增值税</t>
  </si>
  <si>
    <t>　 车船税</t>
  </si>
  <si>
    <t>　 耕地占用税</t>
  </si>
  <si>
    <t>　 契税</t>
  </si>
  <si>
    <t xml:space="preserve">     环境保护税</t>
  </si>
  <si>
    <t xml:space="preserve">     其他税收</t>
  </si>
  <si>
    <t xml:space="preserve">  非税收入</t>
  </si>
  <si>
    <t>　专项收入</t>
  </si>
  <si>
    <t xml:space="preserve">       教育费附加收入</t>
  </si>
  <si>
    <t>　行政事业性收费等收入</t>
  </si>
  <si>
    <t xml:space="preserve">    罚没收入</t>
  </si>
  <si>
    <t>　国有资本经营收入</t>
  </si>
  <si>
    <t>　国有资源（资产）有偿使用收入</t>
  </si>
  <si>
    <t xml:space="preserve">    捐赠收入</t>
  </si>
  <si>
    <t xml:space="preserve">    政府住房基金收入</t>
  </si>
  <si>
    <t>　其他收入</t>
  </si>
  <si>
    <t>高新区政府预算公开表二：</t>
  </si>
  <si>
    <t>高新区2024年一般公共预算支出预算表</t>
  </si>
  <si>
    <t>科目编码</t>
  </si>
  <si>
    <t>2023年预算数</t>
  </si>
  <si>
    <t>2024预算数</t>
  </si>
  <si>
    <t>2024年预算数比2023年预算数</t>
  </si>
  <si>
    <t>2024年预算数
(含上级专项及上年结转)</t>
  </si>
  <si>
    <t>一般公共预算支出合计</t>
  </si>
  <si>
    <t>一般公共服务支出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</si>
  <si>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</si>
  <si>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</si>
  <si>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</si>
  <si>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</si>
  <si>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</si>
  <si>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</si>
  <si>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医疗卫生与计划生育支出</t>
  </si>
  <si>
    <t>节能环保支出</t>
  </si>
  <si>
    <t>城乡社区支出</t>
  </si>
  <si>
    <t>农林水支出</t>
  </si>
  <si>
    <t>交通运输支出</t>
  </si>
  <si>
    <t>资源勘探电力信息等支出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</si>
  <si>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</si>
  <si>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</si>
  <si>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</si>
  <si>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</si>
  <si>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</si>
  <si>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</si>
  <si>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</si>
  <si>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</si>
  <si>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</t>
  </si>
  <si>
    <t>国债还本付息支出</t>
  </si>
  <si>
    <t>注：加注*号的请参见《沈阳市2014年预算执行情况和2015年预算草案说明》</t>
  </si>
  <si>
    <t>债务发行费用支出</t>
  </si>
  <si>
    <t>高新区政府预算公开表三：</t>
  </si>
  <si>
    <t>高新区2024年一般公共预算本级支出预算表</t>
  </si>
  <si>
    <t>其中：财力安排</t>
  </si>
  <si>
    <t>其中：2024年上级专项安排</t>
  </si>
  <si>
    <t>其中：2023上级专项结转安排</t>
  </si>
  <si>
    <t>其中：2023财力结转安排</t>
  </si>
  <si>
    <t>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</si>
  <si>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</si>
  <si>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</si>
  <si>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</si>
  <si>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</si>
  <si>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</si>
  <si>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</si>
  <si>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</si>
  <si>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</si>
  <si>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</si>
  <si>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</si>
  <si>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</si>
  <si>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</si>
  <si>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</si>
  <si>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</si>
  <si>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</si>
  <si>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</si>
  <si>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</si>
  <si>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</si>
  <si>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</si>
  <si>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专项业务及机关事务管理</t>
  </si>
  <si>
    <t xml:space="preserve">      政务公开审批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</si>
  <si>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</si>
  <si>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</si>
  <si>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</si>
  <si>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</si>
  <si>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</si>
  <si>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</si>
  <si>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</si>
  <si>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</si>
  <si>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</si>
  <si>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</si>
  <si>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</si>
  <si>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</si>
  <si>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</si>
  <si>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</si>
  <si>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</si>
  <si>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</si>
  <si>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</si>
  <si>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</si>
  <si>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</si>
  <si>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</si>
  <si>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</si>
  <si>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</si>
  <si>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</si>
  <si>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</si>
  <si>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税收业务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</si>
  <si>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</si>
  <si>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</si>
  <si>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</si>
  <si>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</si>
  <si>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</si>
  <si>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</si>
  <si>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</si>
  <si>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</si>
  <si>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</si>
  <si>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</si>
  <si>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</si>
  <si>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</si>
  <si>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其他海关事务支出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</si>
  <si>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</si>
  <si>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</si>
  <si>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</si>
  <si>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</si>
  <si>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</si>
  <si>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</si>
  <si>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</si>
  <si>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</si>
  <si>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</si>
  <si>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</si>
  <si>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</si>
  <si>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</si>
  <si>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</si>
  <si>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</si>
  <si>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知识产权战略和规划</t>
  </si>
  <si>
    <t xml:space="preserve">      国际合作与交流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</si>
  <si>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</si>
  <si>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</si>
  <si>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</si>
  <si>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</si>
  <si>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</si>
  <si>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</si>
  <si>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</si>
  <si>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</si>
  <si>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</si>
  <si>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</si>
  <si>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</si>
  <si>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</si>
  <si>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</si>
  <si>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</si>
  <si>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</si>
  <si>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</si>
  <si>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</si>
  <si>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</si>
  <si>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</si>
  <si>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</si>
  <si>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</si>
  <si>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</si>
  <si>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</si>
  <si>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</si>
  <si>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</si>
  <si>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</si>
  <si>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</si>
  <si>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</si>
  <si>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</si>
  <si>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</si>
  <si>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</si>
  <si>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</si>
  <si>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</si>
  <si>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</si>
  <si>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</si>
  <si>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</si>
  <si>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</si>
  <si>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</si>
  <si>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</si>
  <si>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</si>
  <si>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</si>
  <si>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</si>
  <si>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</si>
  <si>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</si>
  <si>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</si>
  <si>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</si>
  <si>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</si>
  <si>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</si>
  <si>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</si>
  <si>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社工作事务</t>
  </si>
  <si>
    <t xml:space="preserve">      其他社会工作事务支出</t>
  </si>
  <si>
    <t xml:space="preserve">    信访事务</t>
  </si>
  <si>
    <t xml:space="preserve">      信访业务</t>
  </si>
  <si>
    <t xml:space="preserve">      其他信访事务支出</t>
  </si>
  <si>
    <t xml:space="preserve">    其他一般公共服务支出</t>
  </si>
  <si>
    <t xml:space="preserve">      国家赔偿费用支出</t>
  </si>
  <si>
    <t xml:space="preserve">      其他一般公共服务支出</t>
  </si>
  <si>
    <t>外交支出</t>
  </si>
  <si>
    <t xml:space="preserve">    对外合作与交流</t>
  </si>
  <si>
    <t xml:space="preserve">      在华国际会议</t>
  </si>
  <si>
    <t xml:space="preserve">      国际交流活动</t>
  </si>
  <si>
    <t xml:space="preserve">      对外合作活动</t>
  </si>
  <si>
    <t xml:space="preserve">      其他对外合作与交流支出</t>
  </si>
  <si>
    <t xml:space="preserve">    对外宣传</t>
  </si>
  <si>
    <t xml:space="preserve">      对外宣传</t>
  </si>
  <si>
    <t xml:space="preserve">    其他外交支出</t>
  </si>
  <si>
    <t xml:space="preserve">      其他外交支出</t>
  </si>
  <si>
    <t xml:space="preserve">    军费</t>
  </si>
  <si>
    <t xml:space="preserve">      现役部队</t>
  </si>
  <si>
    <t xml:space="preserve">      预备役部队</t>
  </si>
  <si>
    <t xml:space="preserve">      其他军费支出</t>
  </si>
  <si>
    <t xml:space="preserve">    国防科研事业</t>
  </si>
  <si>
    <t xml:space="preserve">      国防科研事业</t>
  </si>
  <si>
    <t xml:space="preserve">    专项工程</t>
  </si>
  <si>
    <t xml:space="preserve">      专项工程</t>
  </si>
  <si>
    <t xml:space="preserve">    国防动员</t>
  </si>
  <si>
    <t xml:space="preserve">      兵役征集</t>
  </si>
  <si>
    <t xml:space="preserve">      经济动员</t>
  </si>
  <si>
    <t xml:space="preserve">     人民防空</t>
  </si>
  <si>
    <t xml:space="preserve">     交通战备</t>
  </si>
  <si>
    <t xml:space="preserve">     民兵</t>
  </si>
  <si>
    <t xml:space="preserve">      边海防</t>
  </si>
  <si>
    <t xml:space="preserve">      其他国防动员支出</t>
  </si>
  <si>
    <t xml:space="preserve">    其他国防支出</t>
  </si>
  <si>
    <t xml:space="preserve">      其他国防支出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</si>
  <si>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</si>
  <si>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</si>
  <si>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</si>
  <si>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</si>
  <si>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</si>
  <si>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</si>
  <si>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</si>
  <si>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</si>
  <si>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</si>
  <si>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</si>
  <si>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</si>
  <si>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</si>
  <si>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</si>
  <si>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</si>
  <si>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检查监督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</si>
  <si>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</si>
  <si>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</si>
  <si>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</si>
  <si>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</si>
  <si>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</si>
  <si>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</si>
  <si>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</si>
  <si>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</si>
  <si>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</si>
  <si>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律师管理</t>
  </si>
  <si>
    <t xml:space="preserve">      公共法律服务</t>
  </si>
  <si>
    <t xml:space="preserve">      国家统一法律职业资格考试</t>
  </si>
  <si>
    <t xml:space="preserve">      社区矫正</t>
  </si>
  <si>
    <t xml:space="preserve">      法治建设</t>
  </si>
  <si>
    <t xml:space="preserve">      其他司法支出</t>
  </si>
  <si>
    <t xml:space="preserve">    监狱</t>
  </si>
  <si>
    <t xml:space="preserve">      罪犯生活及医疗卫生</t>
  </si>
  <si>
    <t xml:space="preserve">      监狱业务及罪犯改造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</si>
  <si>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</si>
  <si>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</si>
  <si>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</si>
  <si>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</si>
  <si>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</si>
  <si>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</si>
  <si>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</si>
  <si>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</si>
  <si>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</si>
  <si>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</si>
  <si>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</si>
  <si>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</si>
  <si>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</si>
  <si>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</si>
  <si>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</si>
  <si>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国家司法救助支出</t>
  </si>
  <si>
    <t xml:space="preserve">      其他公共安全支出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</si>
  <si>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</si>
  <si>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</si>
  <si>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</si>
  <si>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</si>
  <si>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</si>
  <si>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</si>
  <si>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</si>
  <si>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</si>
  <si>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</si>
  <si>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</si>
  <si>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</si>
  <si>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</si>
  <si>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</si>
  <si>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</si>
  <si>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</si>
  <si>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</si>
  <si>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</si>
  <si>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</si>
  <si>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</si>
  <si>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</si>
  <si>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</si>
  <si>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</si>
  <si>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</si>
  <si>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</si>
  <si>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</si>
  <si>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</si>
  <si>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</si>
  <si>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</si>
  <si>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</si>
  <si>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</si>
  <si>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</si>
  <si>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</si>
  <si>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</si>
  <si>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</si>
  <si>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</si>
  <si>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</si>
  <si>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</si>
  <si>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</si>
  <si>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</si>
  <si>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</si>
  <si>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</si>
  <si>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</si>
  <si>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</si>
  <si>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</si>
  <si>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</si>
  <si>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</si>
  <si>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</si>
  <si>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 xml:space="preserve">      其他教育支出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</si>
  <si>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</si>
  <si>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</si>
  <si>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</si>
  <si>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</si>
  <si>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</si>
  <si>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</si>
  <si>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</si>
  <si>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</si>
  <si>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</si>
  <si>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科技人才队伍建设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</si>
  <si>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</si>
  <si>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</si>
  <si>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</si>
  <si>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</si>
  <si>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</si>
  <si>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</si>
  <si>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</si>
  <si>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</si>
  <si>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共性技术研究与开发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</si>
  <si>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</si>
  <si>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</si>
  <si>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</si>
  <si>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</si>
  <si>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</si>
  <si>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</si>
  <si>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</si>
  <si>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</si>
  <si>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</si>
  <si>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</si>
  <si>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</si>
  <si>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</si>
  <si>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</si>
  <si>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</si>
  <si>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</si>
  <si>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</si>
  <si>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</si>
  <si>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</si>
  <si>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</si>
  <si>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</si>
  <si>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</si>
  <si>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</si>
  <si>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</si>
  <si>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  其他科技重大项目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</si>
  <si>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</si>
  <si>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</si>
  <si>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</si>
  <si>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</si>
  <si>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</si>
  <si>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文化旅游体育与传媒支出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</si>
  <si>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</si>
  <si>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</si>
  <si>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</si>
  <si>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</si>
  <si>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</si>
  <si>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</si>
  <si>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</si>
  <si>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</si>
  <si>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</si>
  <si>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</si>
  <si>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</si>
  <si>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</si>
  <si>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</si>
  <si>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</si>
  <si>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</si>
  <si>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</si>
  <si>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</si>
  <si>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</si>
  <si>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</si>
  <si>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</si>
  <si>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</si>
  <si>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</si>
  <si>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</si>
  <si>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</si>
  <si>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</si>
  <si>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</si>
  <si>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</si>
  <si>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</si>
  <si>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</si>
  <si>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</si>
  <si>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</si>
  <si>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</si>
  <si>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</si>
  <si>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监测监管</t>
  </si>
  <si>
    <t xml:space="preserve">      传输发射</t>
  </si>
  <si>
    <t xml:space="preserve">      广播电视事务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</si>
  <si>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</si>
  <si>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</si>
  <si>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</si>
  <si>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</si>
  <si>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</si>
  <si>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</si>
  <si>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</si>
  <si>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</si>
  <si>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</si>
  <si>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</si>
  <si>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</si>
  <si>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</si>
  <si>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</si>
  <si>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</si>
  <si>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</si>
  <si>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</si>
  <si>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</si>
  <si>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</si>
  <si>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</si>
  <si>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</si>
  <si>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</si>
  <si>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</si>
  <si>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</si>
  <si>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</si>
  <si>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</si>
  <si>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</si>
  <si>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</si>
  <si>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</si>
  <si>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</si>
  <si>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</si>
  <si>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</si>
  <si>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</si>
  <si>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</si>
  <si>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对机关事业单位职业年金的补助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</si>
  <si>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</si>
  <si>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</si>
  <si>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</si>
  <si>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</si>
  <si>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</si>
  <si>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</si>
  <si>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</si>
  <si>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</si>
  <si>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</si>
  <si>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</si>
  <si>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</si>
  <si>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</si>
  <si>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</si>
  <si>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促进创业补贴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</si>
  <si>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</si>
  <si>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</si>
  <si>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</si>
  <si>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</si>
  <si>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</si>
  <si>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</si>
  <si>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农村籍退役士兵老年生活补助</t>
  </si>
  <si>
    <t xml:space="preserve">      光荣院</t>
  </si>
  <si>
    <t xml:space="preserve">      褒扬纪念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</si>
  <si>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</si>
  <si>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</si>
  <si>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</si>
  <si>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</si>
  <si>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</si>
  <si>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</si>
  <si>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</si>
  <si>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</si>
  <si>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</si>
  <si>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</si>
  <si>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</si>
  <si>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</si>
  <si>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</si>
  <si>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</si>
  <si>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</si>
  <si>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</si>
  <si>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</si>
  <si>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</si>
  <si>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</si>
  <si>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</si>
  <si>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</si>
  <si>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</si>
  <si>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</si>
  <si>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</si>
  <si>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</si>
  <si>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</si>
  <si>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</si>
  <si>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</si>
  <si>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</si>
  <si>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</si>
  <si>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</si>
  <si>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</si>
  <si>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</si>
  <si>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</si>
  <si>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对道路交通事故社会救助基金的补助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</si>
  <si>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</si>
  <si>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</si>
  <si>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</si>
  <si>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</si>
  <si>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</si>
  <si>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</si>
  <si>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</si>
  <si>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</si>
  <si>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</si>
  <si>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</si>
  <si>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</si>
  <si>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</si>
  <si>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</si>
  <si>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</si>
  <si>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军供保障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</si>
  <si>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</si>
  <si>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</si>
  <si>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</si>
  <si>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</si>
  <si>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</si>
  <si>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 xml:space="preserve">      其他社会保障和就业支出</t>
  </si>
  <si>
    <t>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</si>
  <si>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</si>
  <si>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</si>
  <si>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</si>
  <si>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</si>
  <si>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</si>
  <si>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</si>
  <si>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</si>
  <si>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</si>
  <si>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</si>
  <si>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</si>
  <si>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</si>
  <si>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</si>
  <si>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</si>
  <si>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</si>
  <si>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</si>
  <si>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优抚医院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</si>
  <si>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</si>
  <si>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</si>
  <si>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</si>
  <si>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</si>
  <si>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</si>
  <si>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</si>
  <si>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</si>
  <si>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</si>
  <si>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</si>
  <si>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</si>
  <si>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</si>
  <si>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</si>
  <si>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</si>
  <si>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</si>
  <si>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</si>
  <si>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突发公共卫生事件应急处置</t>
  </si>
  <si>
    <t xml:space="preserve">      其他公共卫生支出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</si>
  <si>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</si>
  <si>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</si>
  <si>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</si>
  <si>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</si>
  <si>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</si>
  <si>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</si>
  <si>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</si>
  <si>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</si>
  <si>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</si>
  <si>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</si>
  <si>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</si>
  <si>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</si>
  <si>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</si>
  <si>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</si>
  <si>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</si>
  <si>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</si>
  <si>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</si>
  <si>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</si>
  <si>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</si>
  <si>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</si>
  <si>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</si>
  <si>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</si>
  <si>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</si>
  <si>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</si>
  <si>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老龄卫生健康事务</t>
  </si>
  <si>
    <t xml:space="preserve">      老龄卫生健康事务</t>
  </si>
  <si>
    <t xml:space="preserve">    中医药事务</t>
  </si>
  <si>
    <t xml:space="preserve">      中医（民族医）药专项</t>
  </si>
  <si>
    <t xml:space="preserve">      其他中医药事务支出</t>
  </si>
  <si>
    <t xml:space="preserve">    疾病预防控制事务</t>
  </si>
  <si>
    <t xml:space="preserve">    其他卫生健康支出</t>
  </si>
  <si>
    <t xml:space="preserve">      其他卫生健康支出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</si>
  <si>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</si>
  <si>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</si>
  <si>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</si>
  <si>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</si>
  <si>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</si>
  <si>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</si>
  <si>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</si>
  <si>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</si>
  <si>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</si>
  <si>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</si>
  <si>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</si>
  <si>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</si>
  <si>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</si>
  <si>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</si>
  <si>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</si>
  <si>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</si>
  <si>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</si>
  <si>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</si>
  <si>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土壤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</si>
  <si>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</si>
  <si>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</si>
  <si>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</si>
  <si>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</si>
  <si>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</si>
  <si>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草原生态修复治理</t>
  </si>
  <si>
    <t xml:space="preserve">      自然保护地</t>
  </si>
  <si>
    <t xml:space="preserve">      其他自然生态保护支出</t>
  </si>
  <si>
    <t xml:space="preserve">    森林保护修复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</si>
  <si>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</si>
  <si>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</si>
  <si>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</si>
  <si>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</si>
  <si>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</si>
  <si>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其他森林保护修复支出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</si>
  <si>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</si>
  <si>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</si>
  <si>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</si>
  <si>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</si>
  <si>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</si>
  <si>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</si>
  <si>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</si>
  <si>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</si>
  <si>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</si>
  <si>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</si>
  <si>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</si>
  <si>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</si>
  <si>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</si>
  <si>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</si>
  <si>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</si>
  <si>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</si>
  <si>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</si>
  <si>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能源科技装备</t>
  </si>
  <si>
    <t xml:space="preserve">      能源行业管理</t>
  </si>
  <si>
    <t xml:space="preserve">      能源管理</t>
  </si>
  <si>
    <t xml:space="preserve">      农村电网建设</t>
  </si>
  <si>
    <t xml:space="preserve">      其他能源管理事务支出</t>
  </si>
  <si>
    <t xml:space="preserve">    其他节能环保支出</t>
  </si>
  <si>
    <t xml:space="preserve">      其他节能环保支出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</si>
  <si>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</si>
  <si>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</si>
  <si>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</si>
  <si>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</si>
  <si>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</si>
  <si>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</si>
  <si>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</si>
  <si>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</si>
  <si>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</si>
  <si>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</si>
  <si>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</si>
  <si>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</si>
  <si>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</si>
  <si>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</si>
  <si>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建设市场管理与监督</t>
  </si>
  <si>
    <t xml:space="preserve">         建设市场管理与监督</t>
  </si>
  <si>
    <t xml:space="preserve">      其他城乡社区支出</t>
  </si>
  <si>
    <t xml:space="preserve">        其他城乡社区支出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</si>
  <si>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</si>
  <si>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</si>
  <si>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</si>
  <si>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</si>
  <si>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</si>
  <si>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</si>
  <si>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</si>
  <si>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</si>
  <si>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</si>
  <si>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</si>
  <si>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</si>
  <si>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</si>
  <si>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</si>
  <si>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</si>
  <si>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</si>
  <si>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</si>
  <si>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农业生态资源保护</t>
  </si>
  <si>
    <t xml:space="preserve">      乡村道路建设</t>
  </si>
  <si>
    <t xml:space="preserve">      渔业发展</t>
  </si>
  <si>
    <t xml:space="preserve">      对高校毕业生到基层任职补助</t>
  </si>
  <si>
    <t xml:space="preserve">      耕地建设利用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</si>
  <si>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</si>
  <si>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</si>
  <si>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</si>
  <si>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</si>
  <si>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</si>
  <si>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</si>
  <si>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</si>
  <si>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</si>
  <si>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</si>
  <si>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</si>
  <si>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</si>
  <si>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</si>
  <si>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</si>
  <si>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</si>
  <si>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</si>
  <si>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</si>
  <si>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林业草原防灾减灾</t>
  </si>
  <si>
    <t xml:space="preserve">      草原管理</t>
  </si>
  <si>
    <t xml:space="preserve">      退耕还林还草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</si>
  <si>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</si>
  <si>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</si>
  <si>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</si>
  <si>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</si>
  <si>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</si>
  <si>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</si>
  <si>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</si>
  <si>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</si>
  <si>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</si>
  <si>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</si>
  <si>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</si>
  <si>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</si>
  <si>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</si>
  <si>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</si>
  <si>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</si>
  <si>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</si>
  <si>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</si>
  <si>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</si>
  <si>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</si>
  <si>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</si>
  <si>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</si>
  <si>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农村供水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</si>
  <si>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</si>
  <si>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</si>
  <si>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</si>
  <si>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 巩固脱贫攻坚成果衔接乡村振兴</t>
  </si>
  <si>
    <t xml:space="preserve">      农村基础设施建设</t>
  </si>
  <si>
    <t xml:space="preserve">      生产发展</t>
  </si>
  <si>
    <t xml:space="preserve">      社会发展</t>
  </si>
  <si>
    <t xml:space="preserve">      贷款奖补和贴息</t>
  </si>
  <si>
    <t xml:space="preserve">       “三西”农业建设专项补助</t>
  </si>
  <si>
    <t xml:space="preserve">      其他巩固脱贫攻坚成果衔接乡村振兴支出</t>
  </si>
  <si>
    <t xml:space="preserve">    农村综合改革</t>
  </si>
  <si>
    <t xml:space="preserve">      对村级公益事业建设的补助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</si>
  <si>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</si>
  <si>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</si>
  <si>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</si>
  <si>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</si>
  <si>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</si>
  <si>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</si>
  <si>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</si>
  <si>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农业保险保费补贴</t>
  </si>
  <si>
    <t xml:space="preserve">      创业担保贷款贴息及奖补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</si>
  <si>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</si>
  <si>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</si>
  <si>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</si>
  <si>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</si>
  <si>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</si>
  <si>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</si>
  <si>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</si>
  <si>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</si>
  <si>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</si>
  <si>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</si>
  <si>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</si>
  <si>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</si>
  <si>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</si>
  <si>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公路运输管理</t>
  </si>
  <si>
    <t xml:space="preserve">      公路和运输技术标准化建设</t>
  </si>
  <si>
    <t xml:space="preserve">      水运建设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</si>
  <si>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</si>
  <si>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</si>
  <si>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</si>
  <si>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</si>
  <si>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</si>
  <si>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</si>
  <si>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</si>
  <si>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</si>
  <si>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</si>
  <si>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</si>
  <si>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</si>
  <si>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</si>
  <si>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</si>
  <si>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</si>
  <si>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</si>
  <si>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</si>
  <si>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</si>
  <si>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</si>
  <si>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</si>
  <si>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</si>
  <si>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</si>
  <si>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</si>
  <si>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</si>
  <si>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</si>
  <si>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</si>
  <si>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</si>
  <si>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</si>
  <si>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其他交通运输支出</t>
  </si>
  <si>
    <t xml:space="preserve">      公共交通运营补助</t>
  </si>
  <si>
    <t xml:space="preserve">      其他交通运输支出</t>
  </si>
  <si>
    <t>资源勘探工业信息等支出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</si>
  <si>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</si>
  <si>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</si>
  <si>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</si>
  <si>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</si>
  <si>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</si>
  <si>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</si>
  <si>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</si>
  <si>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</si>
  <si>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</si>
  <si>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</si>
  <si>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</si>
  <si>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</si>
  <si>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</si>
  <si>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</si>
  <si>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</si>
  <si>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</si>
  <si>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</si>
  <si>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</si>
  <si>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</si>
  <si>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</si>
  <si>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</si>
  <si>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</si>
  <si>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</si>
  <si>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</si>
  <si>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专用通信</t>
  </si>
  <si>
    <t xml:space="preserve">      无线电及信息通信监管</t>
  </si>
  <si>
    <t xml:space="preserve">      工程建设及运行维护</t>
  </si>
  <si>
    <t xml:space="preserve">      产业发展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</si>
  <si>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</si>
  <si>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</si>
  <si>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</si>
  <si>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</si>
  <si>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</si>
  <si>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</si>
  <si>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</si>
  <si>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</si>
  <si>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减免房租补贴</t>
  </si>
  <si>
    <t xml:space="preserve">      其他支持中小企业发展和管理支出</t>
  </si>
  <si>
    <t xml:space="preserve">    其他资源勘探工业信息等支出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</si>
  <si>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</si>
  <si>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</si>
  <si>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</si>
  <si>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</si>
  <si>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其他资源勘探工业信息等支出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</si>
  <si>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</si>
  <si>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</si>
  <si>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</si>
  <si>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</si>
  <si>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</si>
  <si>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</si>
  <si>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</si>
  <si>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</si>
  <si>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</si>
  <si>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</si>
  <si>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</si>
  <si>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    其他商业服务业等支出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</si>
  <si>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</si>
  <si>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</si>
  <si>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</si>
  <si>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</si>
  <si>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</si>
  <si>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</si>
  <si>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</si>
  <si>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</si>
  <si>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</si>
  <si>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</si>
  <si>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</si>
  <si>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</si>
  <si>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</si>
  <si>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</si>
  <si>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</si>
  <si>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</si>
  <si>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</si>
  <si>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</si>
  <si>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</si>
  <si>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</si>
  <si>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</si>
  <si>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</si>
  <si>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其他金融支出</t>
  </si>
  <si>
    <t xml:space="preserve">      重点企业贷款贴息</t>
  </si>
  <si>
    <t xml:space="preserve">      其他金融支出</t>
  </si>
  <si>
    <t xml:space="preserve">    一般公共服务</t>
  </si>
  <si>
    <t xml:space="preserve">    教育</t>
  </si>
  <si>
    <t xml:space="preserve">    文化旅游体育与传媒</t>
  </si>
  <si>
    <t xml:space="preserve">    卫生健康</t>
  </si>
  <si>
    <t xml:space="preserve">    节能环保</t>
  </si>
  <si>
    <t xml:space="preserve">    交通运输</t>
  </si>
  <si>
    <t xml:space="preserve">    住房保障</t>
  </si>
  <si>
    <t xml:space="preserve">    其他支出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</si>
  <si>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</si>
  <si>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</si>
  <si>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</si>
  <si>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</si>
  <si>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</si>
  <si>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</si>
  <si>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</si>
  <si>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</si>
  <si>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</si>
  <si>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</si>
  <si>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</si>
  <si>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地质勘查基金（周转金）支出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</si>
  <si>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</si>
  <si>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</si>
  <si>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</si>
  <si>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</si>
  <si>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</si>
  <si>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</si>
  <si>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</si>
  <si>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</si>
  <si>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</si>
  <si>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</si>
  <si>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</si>
  <si>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</si>
  <si>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</si>
  <si>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</si>
  <si>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</si>
  <si>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</si>
  <si>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</si>
  <si>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</si>
  <si>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</si>
  <si>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</si>
  <si>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</si>
  <si>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</si>
  <si>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</si>
  <si>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</si>
  <si>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 xml:space="preserve">       其他自然资源海洋气象等支出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</si>
  <si>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</si>
  <si>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</si>
  <si>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</si>
  <si>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</si>
  <si>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</si>
  <si>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</si>
  <si>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</si>
  <si>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</si>
  <si>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</si>
  <si>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</si>
  <si>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保障性租赁住房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</si>
  <si>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</si>
  <si>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</si>
  <si>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</si>
  <si>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</si>
  <si>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</si>
  <si>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</si>
  <si>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</si>
  <si>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</si>
  <si>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</si>
  <si>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 xml:space="preserve">    粮油物资事务</t>
  </si>
  <si>
    <t xml:space="preserve">      财务与审计支出</t>
  </si>
  <si>
    <t xml:space="preserve">      信息统计</t>
  </si>
  <si>
    <t xml:space="preserve">      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</si>
  <si>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</si>
  <si>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</si>
  <si>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</si>
  <si>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</si>
  <si>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</si>
  <si>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</si>
  <si>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设施建设</t>
  </si>
  <si>
    <t xml:space="preserve">      设施安全</t>
  </si>
  <si>
    <t xml:space="preserve">      物资保管保养</t>
  </si>
  <si>
    <t xml:space="preserve">      其他粮油物资事务支出</t>
  </si>
  <si>
    <t xml:space="preserve">    能源储备</t>
  </si>
  <si>
    <t xml:space="preserve">      石油储备</t>
  </si>
  <si>
    <t xml:space="preserve">      天然铀储备</t>
  </si>
  <si>
    <t xml:space="preserve">      煤炭储备</t>
  </si>
  <si>
    <t xml:space="preserve">      成品油储备</t>
  </si>
  <si>
    <t xml:space="preserve">      天然气储备</t>
  </si>
  <si>
    <t xml:space="preserve">      其他能源储备支出</t>
  </si>
  <si>
    <t xml:space="preserve">    粮油储备</t>
  </si>
  <si>
    <t xml:space="preserve">      储备粮油补贴</t>
  </si>
  <si>
    <t xml:space="preserve">      储备粮油差价补贴</t>
  </si>
  <si>
    <t xml:space="preserve">      储备粮（油）库建设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</si>
  <si>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</si>
  <si>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</si>
  <si>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</si>
  <si>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</si>
  <si>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</si>
  <si>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</si>
  <si>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</si>
  <si>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</si>
  <si>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</si>
  <si>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</si>
  <si>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</si>
  <si>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</si>
  <si>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</si>
  <si>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应急物资储备</t>
  </si>
  <si>
    <t xml:space="preserve">      其他重要商品储备支出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</si>
  <si>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</si>
  <si>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</si>
  <si>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</si>
  <si>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</si>
  <si>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应急救援</t>
  </si>
  <si>
    <t xml:space="preserve">      应急管理</t>
  </si>
  <si>
    <t xml:space="preserve">      其他应急管理支出</t>
  </si>
  <si>
    <t xml:space="preserve">    消防救援事务</t>
  </si>
  <si>
    <t xml:space="preserve">      消防应急救援</t>
  </si>
  <si>
    <t xml:space="preserve">      其他消防救援事务支出</t>
  </si>
  <si>
    <t xml:space="preserve">    矿山安全</t>
  </si>
  <si>
    <t xml:space="preserve">      矿山安全监察事务</t>
  </si>
  <si>
    <t xml:space="preserve">      矿山应急救援事务</t>
  </si>
  <si>
    <t xml:space="preserve">      其他矿山安全支出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</si>
  <si>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</si>
  <si>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</si>
  <si>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</si>
  <si>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</si>
  <si>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</si>
  <si>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</si>
  <si>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</si>
  <si>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</si>
  <si>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</t>
  </si>
  <si>
    <t xml:space="preserve">      其他地震事务支出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</si>
  <si>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</si>
  <si>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</si>
  <si>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</si>
  <si>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</si>
  <si>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</si>
  <si>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</si>
  <si>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</si>
  <si>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</si>
  <si>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  其他灾害防治及应急管理支出</t>
  </si>
  <si>
    <t xml:space="preserve">      其他灾害防治及应急管理支出</t>
  </si>
  <si>
    <t xml:space="preserve">    年初预留</t>
  </si>
  <si>
    <t>债务付息支出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</si>
  <si>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</si>
  <si>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</si>
  <si>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</si>
  <si>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</si>
  <si>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</si>
  <si>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 xml:space="preserve">    地方政府一般债务发行费用支出</t>
  </si>
  <si>
    <t xml:space="preserve">      地方政府其他一般债务发行费用支出</t>
  </si>
  <si>
    <t>高新区政府预算公开表四：</t>
  </si>
  <si>
    <t>高新区2024年一般公共预算基本支出预算明细表</t>
  </si>
  <si>
    <t>30101</t>
  </si>
  <si>
    <t>基本支出合计</t>
  </si>
  <si>
    <t>30102</t>
  </si>
  <si>
    <t>[501]机关工资福利支出</t>
  </si>
  <si>
    <t>30103</t>
  </si>
  <si>
    <t xml:space="preserve">  [50101]工资奖金津补贴</t>
  </si>
  <si>
    <t xml:space="preserve">  [50102]社会保障缴费</t>
  </si>
  <si>
    <t>30104</t>
  </si>
  <si>
    <t xml:space="preserve">  [50103]住房公积金</t>
  </si>
  <si>
    <t>30222</t>
  </si>
  <si>
    <t xml:space="preserve">  [50199]其他工资福利支出</t>
  </si>
  <si>
    <t>[502]机关商品和服务支出</t>
  </si>
  <si>
    <t>30107</t>
  </si>
  <si>
    <t xml:space="preserve">  [50201]办公经费</t>
  </si>
  <si>
    <t>30108</t>
  </si>
  <si>
    <t xml:space="preserve">  [50202]会议费</t>
  </si>
  <si>
    <t>30199</t>
  </si>
  <si>
    <t xml:space="preserve">  [50203]培训费</t>
  </si>
  <si>
    <t>302</t>
  </si>
  <si>
    <t xml:space="preserve">  [50204]专用材料购置费</t>
  </si>
  <si>
    <t>30201</t>
  </si>
  <si>
    <t xml:space="preserve">  [50205]委托业务费</t>
  </si>
  <si>
    <t>30202</t>
  </si>
  <si>
    <t xml:space="preserve">  [50206]公务接待费</t>
  </si>
  <si>
    <t xml:space="preserve">  [50207]因公出国（境）费用</t>
  </si>
  <si>
    <t>30203</t>
  </si>
  <si>
    <t xml:space="preserve">  [50208]公务用车运行维护费</t>
  </si>
  <si>
    <t>30204</t>
  </si>
  <si>
    <t xml:space="preserve">  [50209]维修（护）费</t>
  </si>
  <si>
    <t>30205</t>
  </si>
  <si>
    <t xml:space="preserve">  [50299]其他商品和服务支出</t>
  </si>
  <si>
    <t>30206</t>
  </si>
  <si>
    <t>[503]机关资本性支出（一）</t>
  </si>
  <si>
    <t>30207</t>
  </si>
  <si>
    <t xml:space="preserve">  [50306]设备购置</t>
  </si>
  <si>
    <t>30208</t>
  </si>
  <si>
    <t>[505]对事业单位经常性补助</t>
  </si>
  <si>
    <t>30209</t>
  </si>
  <si>
    <t xml:space="preserve">  [50501]工资福利支出</t>
  </si>
  <si>
    <t>30211</t>
  </si>
  <si>
    <t xml:space="preserve">  [50502]商品和服务支出</t>
  </si>
  <si>
    <t>30212</t>
  </si>
  <si>
    <t>[506]对事业单位资本性补助</t>
  </si>
  <si>
    <t>30213</t>
  </si>
  <si>
    <t xml:space="preserve">  [50601]资本性支出（一）</t>
  </si>
  <si>
    <t>30214</t>
  </si>
  <si>
    <t>[509]对个人和家庭的补助</t>
  </si>
  <si>
    <t>30215</t>
  </si>
  <si>
    <t xml:space="preserve">  [50901]社会福利和救助</t>
  </si>
  <si>
    <t>30216</t>
  </si>
  <si>
    <t xml:space="preserve">  [50902]助学金</t>
  </si>
  <si>
    <t>30217</t>
  </si>
  <si>
    <t xml:space="preserve">  [50905]离退休费</t>
  </si>
  <si>
    <t>高新区政府预算公开表五：</t>
  </si>
  <si>
    <t>高新区2024年税收返还和转移性支出预算明细表</t>
  </si>
  <si>
    <r>
      <rPr>
        <sz val="12"/>
        <color theme="1"/>
        <rFont val="宋体"/>
        <charset val="134"/>
        <scheme val="minor"/>
      </rPr>
      <t xml:space="preserve">         </t>
    </r>
    <r>
      <rPr>
        <sz val="12"/>
        <rFont val="宋体"/>
        <charset val="134"/>
      </rPr>
      <t>单位：万元</t>
    </r>
  </si>
  <si>
    <t>合计</t>
  </si>
  <si>
    <t>一、返还性支出</t>
  </si>
  <si>
    <t>二、转移支付支出</t>
  </si>
  <si>
    <t>（一）一般性转移支付</t>
  </si>
  <si>
    <t>（二）专项转移支付</t>
  </si>
  <si>
    <t>注：区级财政是基层财政，没有向下拨付的税收返还性支出和转移支付支出。</t>
  </si>
  <si>
    <t>高新区政府预算公开表六：</t>
  </si>
  <si>
    <t>高新区2023年一般债务、一般债券限额和余额情况表</t>
  </si>
  <si>
    <t>项目</t>
  </si>
  <si>
    <t>一般债务</t>
  </si>
  <si>
    <t>其中：一般债券</t>
  </si>
  <si>
    <t>限额</t>
  </si>
  <si>
    <t>余额</t>
  </si>
  <si>
    <t>限额大于余额</t>
  </si>
  <si>
    <t>高新区政府预算公开表七：</t>
  </si>
  <si>
    <t>高新区2024年汇总“三公”经费预算表</t>
  </si>
  <si>
    <t>金额</t>
  </si>
  <si>
    <t>2023年</t>
  </si>
  <si>
    <t>2024年</t>
  </si>
  <si>
    <t>“三公”经费合计</t>
  </si>
  <si>
    <t xml:space="preserve">       1.因公出国(境)费      </t>
  </si>
  <si>
    <t xml:space="preserve">       2.公务接待费          </t>
  </si>
  <si>
    <t xml:space="preserve">       3.公务用车购置及运行费</t>
  </si>
  <si>
    <t xml:space="preserve">       其中:公务用车购置费  </t>
  </si>
  <si>
    <t xml:space="preserve">            公务用车运行费      </t>
  </si>
  <si>
    <t>高新区政府预算公开表八：</t>
  </si>
  <si>
    <t>高新区2024年政府性基金收入预算表</t>
  </si>
  <si>
    <t>预  算  科  目</t>
  </si>
  <si>
    <t>2023年预计数</t>
  </si>
  <si>
    <t>2024年预算数比2023年预计数</t>
  </si>
  <si>
    <t xml:space="preserve">  增减%      </t>
  </si>
  <si>
    <t>基金收入合计</t>
  </si>
  <si>
    <t xml:space="preserve">    1、国有土地使用权出让收入</t>
  </si>
  <si>
    <t xml:space="preserve">    2、城市基础设施配套费收入</t>
  </si>
  <si>
    <t>高新区政府预算公开表九：</t>
  </si>
  <si>
    <t>高新区2024年政府性基金支出预算表</t>
  </si>
  <si>
    <t xml:space="preserve">             单位：万元</t>
  </si>
  <si>
    <r>
      <rPr>
        <b/>
        <sz val="12"/>
        <color theme="1"/>
        <rFont val="宋体"/>
        <charset val="134"/>
        <scheme val="minor"/>
      </rPr>
      <t>2024年预算数比202</t>
    </r>
    <r>
      <rPr>
        <b/>
        <sz val="12"/>
        <color theme="1"/>
        <rFont val="宋体"/>
        <charset val="134"/>
        <scheme val="minor"/>
      </rPr>
      <t>3</t>
    </r>
    <r>
      <rPr>
        <b/>
        <sz val="12"/>
        <color theme="1"/>
        <rFont val="宋体"/>
        <charset val="134"/>
        <scheme val="minor"/>
      </rPr>
      <t>年预算数</t>
    </r>
  </si>
  <si>
    <t>2024年预算数
(含上级专项及上年结转))</t>
  </si>
  <si>
    <t>基金支出合计</t>
  </si>
  <si>
    <t xml:space="preserve">    1、城乡社区支出</t>
  </si>
  <si>
    <t xml:space="preserve">    2、债务付息支出 </t>
  </si>
  <si>
    <t xml:space="preserve">    3、其他支出</t>
  </si>
  <si>
    <t>高新区政府预算公开表十：</t>
  </si>
  <si>
    <t>高新区2024年政府性基金本级支出预算表</t>
  </si>
  <si>
    <t>2024年预算合计</t>
  </si>
  <si>
    <t>其中：上级专项</t>
  </si>
  <si>
    <t>其中：上年结转</t>
  </si>
  <si>
    <t xml:space="preserve">         其中：国有土地使用权出让收入安排的支出</t>
  </si>
  <si>
    <r>
      <rPr>
        <sz val="12"/>
        <color theme="1"/>
        <rFont val="宋体"/>
        <charset val="134"/>
        <scheme val="minor"/>
      </rPr>
      <t xml:space="preserve"> </t>
    </r>
    <r>
      <rPr>
        <sz val="12"/>
        <color theme="1"/>
        <rFont val="宋体"/>
        <charset val="134"/>
        <scheme val="minor"/>
      </rPr>
      <t xml:space="preserve">        </t>
    </r>
    <r>
      <rPr>
        <sz val="12"/>
        <color theme="1"/>
        <rFont val="宋体"/>
        <charset val="134"/>
        <scheme val="minor"/>
      </rPr>
      <t>其中：地方政府专项债务付息支出</t>
    </r>
  </si>
  <si>
    <t>高新区政府预算公开表十一：</t>
  </si>
  <si>
    <t>高新区2024年政府性基金转移性支出预算明细表</t>
  </si>
  <si>
    <t>项   目</t>
  </si>
  <si>
    <t>合 计</t>
  </si>
  <si>
    <t>政府性基金专项转移支付</t>
  </si>
  <si>
    <t>高新区政府预算公开表十二：</t>
  </si>
  <si>
    <t>高新区2023年专项债务限额和债务余额情况表</t>
  </si>
  <si>
    <t>专项债务</t>
  </si>
  <si>
    <t>其中：专项债券</t>
  </si>
  <si>
    <t>高新区政府预算公开表十三：</t>
  </si>
  <si>
    <t>高新区2024年国有资本经营收入预算表</t>
  </si>
  <si>
    <t>收入</t>
  </si>
  <si>
    <t>支出</t>
  </si>
  <si>
    <t>一、利润收入</t>
  </si>
  <si>
    <t>一、社会保障和就业支出</t>
  </si>
  <si>
    <t>二、股利、股息收入</t>
  </si>
  <si>
    <t>二、国有资本经营预算支出</t>
  </si>
  <si>
    <t>三、产权转让收入</t>
  </si>
  <si>
    <t>解决历史遗留问题及改革成本支出</t>
  </si>
  <si>
    <t>四、清算收入</t>
  </si>
  <si>
    <t>国有企业资本金注入</t>
  </si>
  <si>
    <t>五、其他国有资本经营收入</t>
  </si>
  <si>
    <t>国有企业政策性补贴</t>
  </si>
  <si>
    <t>金融国有资本经营预算支出</t>
  </si>
  <si>
    <t>其他国有资本经营预算支出</t>
  </si>
  <si>
    <t>本年收入合计</t>
  </si>
  <si>
    <t>本年支出合计</t>
  </si>
  <si>
    <t>上年结转</t>
  </si>
  <si>
    <t>调出资金</t>
  </si>
  <si>
    <t>上级财政转移性收入</t>
  </si>
  <si>
    <t>补助下级支出</t>
  </si>
  <si>
    <t>结转下年</t>
  </si>
  <si>
    <t>收入总计</t>
  </si>
  <si>
    <t>支出总计</t>
  </si>
  <si>
    <t>高新区政府预算公开表十四：</t>
  </si>
  <si>
    <t>高新区2024年国有资本经营本级支出预算表</t>
  </si>
  <si>
    <t>高新区政府预算公开表十五：</t>
  </si>
  <si>
    <t>高新区2024年国有资本经营转移支付预算表</t>
  </si>
  <si>
    <t>高新区政府预算公开表十六：</t>
  </si>
  <si>
    <t>高新区2024年社会保险基金预算收入表</t>
  </si>
  <si>
    <t>全区社会保险基金预算收入合计</t>
  </si>
  <si>
    <t>城乡居民基本养老保险基金收入</t>
  </si>
  <si>
    <t>机关事业单位基本养老</t>
  </si>
  <si>
    <t>职工基本医疗保险基金收入（含生育保险）</t>
  </si>
  <si>
    <t>城乡居民基本医疗保险基金收入</t>
  </si>
  <si>
    <t>工伤保险基金收入</t>
  </si>
  <si>
    <t>失业保险基金收入</t>
  </si>
  <si>
    <t>高新区政府预算公开表十七：</t>
  </si>
  <si>
    <t>高新区2024年社会保险基金预算支出表</t>
  </si>
  <si>
    <t>全区社会保险基金预算支出合计</t>
  </si>
  <si>
    <t>城乡居民基本养老保险基金支出</t>
  </si>
  <si>
    <t>机关事业单位基本养老保险基金支出</t>
  </si>
  <si>
    <t>职工基本医疗保险基金支出（含生育保险）</t>
  </si>
  <si>
    <t>城乡居民基本医疗保险基金支出</t>
  </si>
  <si>
    <t>工伤保险基金支出</t>
  </si>
  <si>
    <t>失业保险基金支出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</si>
</sst>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\¥_-;\-* #,##0\¥_-;_-* &quot;-&quot;\¥_-;_-@_-"/>
    <numFmt numFmtId="177" formatCode="_-* #,##0.00_-;\-* #,##0.00_-;_-* &quot;-&quot;??_-;_-@_-"/>
    <numFmt numFmtId="178" formatCode="_-&quot;$&quot;* #,##0_-;\-&quot;$&quot;* #,##0_-;_-&quot;$&quot;* &quot;-&quot;_-;_-@_-"/>
    <numFmt numFmtId="179" formatCode="_-&quot;$&quot;\ * #,##0.00_-;_-&quot;$&quot;\ * #,##0.00\-;_-&quot;$&quot;\ * &quot;-&quot;??_-;_-@_-"/>
    <numFmt numFmtId="180" formatCode="#,##0.00\¥;\-#,##0.00\¥"/>
    <numFmt numFmtId="181" formatCode="#,##0.00\¥;[Red]\-#,##0.00\¥"/>
    <numFmt numFmtId="182" formatCode="#,##0.0_);\(#,##0.0\)"/>
    <numFmt numFmtId="183" formatCode="_-&quot;$&quot;\ * #,##0_-;_-&quot;$&quot;\ * #,##0\-;_-&quot;$&quot;\ * &quot;-&quot;_-;_-@_-"/>
    <numFmt numFmtId="184" formatCode="&quot;$&quot;#,##0_);[Red]\(&quot;$&quot;#,##0\)"/>
    <numFmt numFmtId="185" formatCode="&quot;$&quot;#,##0.00_);[Red]\(&quot;$&quot;#,##0.00\)"/>
    <numFmt numFmtId="186" formatCode="&quot;$&quot;\ #,##0.00_-;[Red]&quot;$&quot;\ #,##0.00\-"/>
    <numFmt numFmtId="187" formatCode="#\ ??/??"/>
    <numFmt numFmtId="188" formatCode="_(&quot;$&quot;* #,##0.00_);_(&quot;$&quot;* \(#,##0.00\);_(&quot;$&quot;* &quot;-&quot;??_);_(@_)"/>
    <numFmt numFmtId="189" formatCode="_(&quot;$&quot;* #,##0_);_(&quot;$&quot;* \(#,##0\);_(&quot;$&quot;* &quot;-&quot;_);_(@_)"/>
    <numFmt numFmtId="190" formatCode="_-* #,##0_$_-;\-* #,##0_$_-;_-* &quot;-&quot;_$_-;_-@_-"/>
    <numFmt numFmtId="191" formatCode="_-* #,##0.00_$_-;\-* #,##0.00_$_-;_-* &quot;-&quot;??_$_-;_-@_-"/>
    <numFmt numFmtId="192" formatCode="_-* #,##0&quot;$&quot;_-;\-* #,##0&quot;$&quot;_-;_-* &quot;-&quot;&quot;$&quot;_-;_-@_-"/>
    <numFmt numFmtId="193" formatCode="_-* #,##0.00&quot;$&quot;_-;\-* #,##0.00&quot;$&quot;_-;_-* &quot;-&quot;??&quot;$&quot;_-;_-@_-"/>
    <numFmt numFmtId="194" formatCode="yy\.mm\.dd"/>
    <numFmt numFmtId="195" formatCode="0.0"/>
    <numFmt numFmtId="196" formatCode="#,##0_ "/>
    <numFmt numFmtId="197" formatCode="0.0_ "/>
    <numFmt numFmtId="198" formatCode="#,##0.00_);[Red]\(#,##0.00\)"/>
    <numFmt numFmtId="199" formatCode="#,##0.0_ "/>
  </numFmts>
  <fonts count="9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</font>
    <font>
      <b/>
      <sz val="9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color rgb="FF000000"/>
      <name val="Calibri"/>
      <charset val="134"/>
    </font>
    <font>
      <b/>
      <sz val="11"/>
      <color theme="1"/>
      <name val="宋体"/>
      <charset val="134"/>
      <scheme val="minor"/>
    </font>
    <font>
      <sz val="10"/>
      <name val="Geneva"/>
      <charset val="134"/>
    </font>
    <font>
      <b/>
      <sz val="11"/>
      <name val="宋体"/>
      <charset val="134"/>
      <scheme val="major"/>
    </font>
    <font>
      <sz val="16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name val="Times New Roman"/>
      <charset val="134"/>
    </font>
    <font>
      <sz val="16"/>
      <name val="Times New Roman"/>
      <charset val="134"/>
    </font>
    <font>
      <sz val="18"/>
      <name val="黑体"/>
      <charset val="134"/>
    </font>
    <font>
      <sz val="18"/>
      <name val="Times New Roman"/>
      <charset val="134"/>
    </font>
    <font>
      <b/>
      <sz val="36"/>
      <name val="方正小标宋简体"/>
      <charset val="134"/>
    </font>
    <font>
      <b/>
      <sz val="36"/>
      <name val="Times New Roman"/>
      <charset val="134"/>
    </font>
    <font>
      <sz val="20"/>
      <name val="黑体"/>
      <charset val="134"/>
    </font>
    <font>
      <b/>
      <sz val="26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Helv"/>
      <charset val="134"/>
    </font>
    <font>
      <sz val="12"/>
      <color indexed="9"/>
      <name val="宋体"/>
      <charset val="134"/>
    </font>
    <font>
      <sz val="12"/>
      <color indexed="8"/>
      <name val="宋体"/>
      <charset val="134"/>
    </font>
    <font>
      <sz val="8"/>
      <name val="Times New Roman"/>
      <charset val="134"/>
    </font>
    <font>
      <b/>
      <sz val="10"/>
      <name val="MS Sans Serif"/>
      <charset val="134"/>
    </font>
    <font>
      <sz val="12"/>
      <name val="Arial"/>
      <charset val="134"/>
    </font>
    <font>
      <sz val="8"/>
      <name val="Arial"/>
      <charset val="134"/>
    </font>
    <font>
      <b/>
      <sz val="12"/>
      <name val="Arial"/>
      <charset val="134"/>
    </font>
    <font>
      <b/>
      <sz val="18"/>
      <name val="Arial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sz val="10"/>
      <name val="Times New Roman"/>
      <charset val="134"/>
    </font>
    <font>
      <sz val="7"/>
      <name val="Small Fonts"/>
      <charset val="134"/>
    </font>
    <font>
      <b/>
      <i/>
      <sz val="16"/>
      <name val="Helv"/>
      <charset val="134"/>
    </font>
    <font>
      <sz val="12"/>
      <color indexed="8"/>
      <name val="华文仿宋"/>
      <charset val="134"/>
    </font>
    <font>
      <sz val="10"/>
      <color indexed="8"/>
      <name val="宋体"/>
      <charset val="134"/>
    </font>
    <font>
      <b/>
      <sz val="9"/>
      <color indexed="9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14"/>
      <color indexed="8"/>
      <name val="宋体"/>
      <charset val="134"/>
    </font>
    <font>
      <b/>
      <sz val="10"/>
      <name val="Tms Rmn"/>
      <charset val="134"/>
    </font>
    <font>
      <sz val="10"/>
      <color indexed="8"/>
      <name val="MS Sans Serif"/>
      <charset val="134"/>
    </font>
    <font>
      <b/>
      <sz val="14"/>
      <name val="楷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name val="楷体"/>
      <charset val="134"/>
    </font>
    <font>
      <sz val="11"/>
      <color indexed="20"/>
      <name val="宋体"/>
      <charset val="134"/>
    </font>
    <font>
      <sz val="12"/>
      <color indexed="20"/>
      <name val="宋体"/>
      <charset val="134"/>
    </font>
    <font>
      <sz val="10.5"/>
      <color indexed="20"/>
      <name val="宋体"/>
      <charset val="134"/>
    </font>
    <font>
      <sz val="12"/>
      <color indexed="16"/>
      <name val="宋体"/>
      <charset val="134"/>
    </font>
    <font>
      <sz val="11"/>
      <color indexed="20"/>
      <name val="Tahoma"/>
      <charset val="134"/>
    </font>
    <font>
      <sz val="12"/>
      <color indexed="20"/>
      <name val="楷体_GB2312"/>
      <charset val="134"/>
    </font>
    <font>
      <sz val="9"/>
      <name val="宋体"/>
      <charset val="134"/>
    </font>
    <font>
      <u/>
      <sz val="12"/>
      <color indexed="12"/>
      <name val="宋体"/>
      <charset val="134"/>
    </font>
    <font>
      <b/>
      <sz val="9"/>
      <name val="Arial"/>
      <charset val="134"/>
    </font>
    <font>
      <sz val="11"/>
      <color indexed="17"/>
      <name val="宋体"/>
      <charset val="134"/>
    </font>
    <font>
      <sz val="12"/>
      <color indexed="17"/>
      <name val="宋体"/>
      <charset val="134"/>
    </font>
    <font>
      <sz val="10.5"/>
      <color indexed="17"/>
      <name val="宋体"/>
      <charset val="134"/>
    </font>
    <font>
      <sz val="11"/>
      <color indexed="17"/>
      <name val="Tahoma"/>
      <charset val="134"/>
    </font>
    <font>
      <sz val="12"/>
      <color indexed="17"/>
      <name val="楷体_GB2312"/>
      <charset val="134"/>
    </font>
    <font>
      <u/>
      <sz val="12"/>
      <color indexed="36"/>
      <name val="宋体"/>
      <charset val="134"/>
    </font>
    <font>
      <sz val="12"/>
      <name val="官帕眉"/>
      <charset val="134"/>
    </font>
    <font>
      <b/>
      <sz val="12"/>
      <color indexed="8"/>
      <name val="宋体"/>
      <charset val="134"/>
    </font>
    <font>
      <sz val="12"/>
      <name val="Courier"/>
      <charset val="134"/>
    </font>
    <font>
      <sz val="10"/>
      <name val="MS Sans Serif"/>
      <charset val="134"/>
    </font>
    <font>
      <sz val="12"/>
      <name val="바탕체"/>
      <charset val="134"/>
    </font>
  </fonts>
  <fills count="6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theme="0" tint="-0.139957884456923"/>
        <bgColor indexed="64"/>
      </patternFill>
    </fill>
    <fill>
      <patternFill patternType="solid">
        <fgColor theme="4" tint="0.589983825189978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975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8" applyNumberFormat="0" applyAlignment="0" applyProtection="0">
      <alignment vertical="center"/>
    </xf>
    <xf numFmtId="0" fontId="33" fillId="5" borderId="9" applyNumberFormat="0" applyAlignment="0" applyProtection="0">
      <alignment vertical="center"/>
    </xf>
    <xf numFmtId="0" fontId="34" fillId="5" borderId="8" applyNumberFormat="0" applyAlignment="0" applyProtection="0">
      <alignment vertical="center"/>
    </xf>
    <xf numFmtId="0" fontId="35" fillId="6" borderId="10" applyNumberFormat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3" fillId="0" borderId="0"/>
    <xf numFmtId="0" fontId="43" fillId="0" borderId="0"/>
    <xf numFmtId="0" fontId="44" fillId="34" borderId="0" applyNumberFormat="0" applyFont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3" fillId="0" borderId="0"/>
    <xf numFmtId="0" fontId="16" fillId="0" borderId="0"/>
    <xf numFmtId="0" fontId="16" fillId="0" borderId="0"/>
    <xf numFmtId="0" fontId="43" fillId="0" borderId="0"/>
    <xf numFmtId="0" fontId="43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6" fillId="0" borderId="0"/>
    <xf numFmtId="0" fontId="44" fillId="0" borderId="0"/>
    <xf numFmtId="0" fontId="12" fillId="0" borderId="0"/>
    <xf numFmtId="49" fontId="44" fillId="0" borderId="0" applyFont="0" applyFill="0" applyBorder="0" applyAlignment="0" applyProtection="0"/>
    <xf numFmtId="0" fontId="4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6" fillId="0" borderId="0"/>
    <xf numFmtId="0" fontId="16" fillId="0" borderId="0"/>
    <xf numFmtId="0" fontId="45" fillId="0" borderId="0"/>
    <xf numFmtId="0" fontId="16" fillId="0" borderId="0"/>
    <xf numFmtId="0" fontId="12" fillId="0" borderId="0"/>
    <xf numFmtId="0" fontId="16" fillId="0" borderId="0"/>
    <xf numFmtId="0" fontId="43" fillId="0" borderId="0"/>
    <xf numFmtId="0" fontId="43" fillId="0" borderId="0"/>
    <xf numFmtId="0" fontId="1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6" fillId="0" borderId="0"/>
    <xf numFmtId="0" fontId="45" fillId="0" borderId="0"/>
    <xf numFmtId="0" fontId="16" fillId="0" borderId="0"/>
    <xf numFmtId="0" fontId="16" fillId="0" borderId="0"/>
    <xf numFmtId="0" fontId="43" fillId="0" borderId="0"/>
    <xf numFmtId="0" fontId="1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6" fillId="0" borderId="0"/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45" fillId="0" borderId="0">
      <protection locked="0"/>
    </xf>
    <xf numFmtId="0" fontId="46" fillId="35" borderId="0" applyNumberFormat="0" applyBorder="0" applyAlignment="0" applyProtection="0"/>
    <xf numFmtId="0" fontId="47" fillId="36" borderId="0" applyNumberFormat="0" applyBorder="0" applyAlignment="0" applyProtection="0"/>
    <xf numFmtId="0" fontId="47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7" fillId="36" borderId="0" applyNumberFormat="0" applyBorder="0" applyAlignment="0" applyProtection="0"/>
    <xf numFmtId="0" fontId="47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39" borderId="0" applyNumberFormat="0" applyBorder="0" applyAlignment="0" applyProtection="0"/>
    <xf numFmtId="0" fontId="47" fillId="36" borderId="0" applyNumberFormat="0" applyBorder="0" applyAlignment="0" applyProtection="0"/>
    <xf numFmtId="0" fontId="47" fillId="41" borderId="0" applyNumberFormat="0" applyBorder="0" applyAlignment="0" applyProtection="0"/>
    <xf numFmtId="0" fontId="46" fillId="45" borderId="0" applyNumberFormat="0" applyBorder="0" applyAlignment="0" applyProtection="0"/>
    <xf numFmtId="0" fontId="46" fillId="39" borderId="0" applyNumberFormat="0" applyBorder="0" applyAlignment="0" applyProtection="0"/>
    <xf numFmtId="0" fontId="46" fillId="46" borderId="0" applyNumberFormat="0" applyBorder="0" applyAlignment="0" applyProtection="0"/>
    <xf numFmtId="0" fontId="47" fillId="36" borderId="0" applyNumberFormat="0" applyBorder="0" applyAlignment="0" applyProtection="0"/>
    <xf numFmtId="0" fontId="47" fillId="38" borderId="0" applyNumberFormat="0" applyBorder="0" applyAlignment="0" applyProtection="0"/>
    <xf numFmtId="0" fontId="46" fillId="38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0" fontId="47" fillId="36" borderId="0" applyNumberFormat="0" applyBorder="0" applyAlignment="0" applyProtection="0"/>
    <xf numFmtId="0" fontId="47" fillId="48" borderId="0" applyNumberFormat="0" applyBorder="0" applyAlignment="0" applyProtection="0"/>
    <xf numFmtId="0" fontId="46" fillId="49" borderId="0" applyNumberFormat="0" applyBorder="0" applyAlignment="0" applyProtection="0"/>
    <xf numFmtId="0" fontId="46" fillId="50" borderId="0" applyNumberFormat="0" applyBorder="0" applyAlignment="0" applyProtection="0"/>
    <xf numFmtId="0" fontId="48" fillId="0" borderId="0">
      <alignment horizontal="center" wrapText="1"/>
      <protection locked="0"/>
    </xf>
    <xf numFmtId="43" fontId="44" fillId="0" borderId="0" applyFill="0" applyBorder="0" applyAlignment="0"/>
    <xf numFmtId="0" fontId="49" fillId="0" borderId="0" applyNumberFormat="0" applyFill="0" applyBorder="0" applyAlignment="0" applyProtection="0"/>
    <xf numFmtId="41" fontId="44" fillId="0" borderId="0" applyFont="0" applyFill="0" applyBorder="0" applyAlignment="0" applyProtection="0"/>
    <xf numFmtId="176" fontId="44" fillId="0" borderId="0"/>
    <xf numFmtId="177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80" fontId="44" fillId="0" borderId="0"/>
    <xf numFmtId="0" fontId="50" fillId="0" borderId="0" applyProtection="0"/>
    <xf numFmtId="181" fontId="44" fillId="0" borderId="0"/>
    <xf numFmtId="2" fontId="50" fillId="0" borderId="0" applyProtection="0"/>
    <xf numFmtId="0" fontId="51" fillId="41" borderId="0" applyNumberFormat="0" applyBorder="0" applyAlignment="0" applyProtection="0"/>
    <xf numFmtId="0" fontId="52" fillId="0" borderId="13" applyNumberFormat="0" applyAlignment="0" applyProtection="0">
      <alignment horizontal="left" vertical="center"/>
    </xf>
    <xf numFmtId="0" fontId="52" fillId="0" borderId="14">
      <alignment horizontal="left" vertical="center"/>
    </xf>
    <xf numFmtId="0" fontId="53" fillId="0" borderId="0" applyProtection="0"/>
    <xf numFmtId="0" fontId="52" fillId="0" borderId="0" applyProtection="0"/>
    <xf numFmtId="0" fontId="51" fillId="51" borderId="1" applyNumberFormat="0" applyBorder="0" applyAlignment="0" applyProtection="0"/>
    <xf numFmtId="182" fontId="54" fillId="52" borderId="0"/>
    <xf numFmtId="182" fontId="55" fillId="53" borderId="0"/>
    <xf numFmtId="38" fontId="44" fillId="0" borderId="0" applyFont="0" applyFill="0" applyBorder="0" applyAlignment="0" applyProtection="0"/>
    <xf numFmtId="40" fontId="44" fillId="0" borderId="0" applyFont="0" applyFill="0" applyBorder="0" applyAlignment="0" applyProtection="0"/>
    <xf numFmtId="183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184" fontId="44" fillId="0" borderId="0" applyFont="0" applyFill="0" applyBorder="0" applyAlignment="0" applyProtection="0"/>
    <xf numFmtId="185" fontId="44" fillId="0" borderId="0" applyFont="0" applyFill="0" applyBorder="0" applyAlignment="0" applyProtection="0"/>
    <xf numFmtId="186" fontId="44" fillId="0" borderId="0" applyFont="0" applyFill="0" applyBorder="0" applyAlignment="0" applyProtection="0"/>
    <xf numFmtId="183" fontId="44" fillId="0" borderId="0" applyFont="0" applyFill="0" applyBorder="0" applyAlignment="0" applyProtection="0"/>
    <xf numFmtId="0" fontId="56" fillId="0" borderId="0"/>
    <xf numFmtId="37" fontId="57" fillId="0" borderId="0"/>
    <xf numFmtId="0" fontId="54" fillId="0" borderId="0"/>
    <xf numFmtId="0" fontId="58" fillId="0" borderId="0"/>
    <xf numFmtId="0" fontId="45" fillId="0" borderId="0"/>
    <xf numFmtId="14" fontId="48" fillId="0" borderId="0">
      <alignment horizontal="center" wrapText="1"/>
      <protection locked="0"/>
    </xf>
    <xf numFmtId="10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187" fontId="44" fillId="0" borderId="0" applyFont="0" applyFill="0" applyProtection="0"/>
    <xf numFmtId="0" fontId="44" fillId="0" borderId="0" applyNumberFormat="0" applyFont="0" applyFill="0" applyBorder="0" applyAlignment="0" applyProtection="0">
      <alignment horizontal="left"/>
    </xf>
    <xf numFmtId="15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0" fontId="49" fillId="0" borderId="15">
      <alignment horizontal="center"/>
    </xf>
    <xf numFmtId="3" fontId="44" fillId="0" borderId="0" applyFont="0" applyFill="0" applyBorder="0" applyAlignment="0" applyProtection="0"/>
    <xf numFmtId="0" fontId="44" fillId="54" borderId="0" applyNumberFormat="0" applyFont="0" applyBorder="0" applyAlignment="0" applyProtection="0"/>
    <xf numFmtId="0" fontId="49" fillId="0" borderId="0" applyNumberFormat="0" applyFill="0" applyBorder="0" applyAlignment="0" applyProtection="0"/>
    <xf numFmtId="0" fontId="59" fillId="51" borderId="0">
      <alignment horizontal="center" vertical="top"/>
    </xf>
    <xf numFmtId="0" fontId="60" fillId="51" borderId="0">
      <alignment horizontal="center" vertical="center"/>
    </xf>
    <xf numFmtId="0" fontId="61" fillId="51" borderId="0">
      <alignment horizontal="left" vertical="center"/>
    </xf>
    <xf numFmtId="0" fontId="61" fillId="51" borderId="0">
      <alignment horizontal="right" vertical="center"/>
    </xf>
    <xf numFmtId="0" fontId="61" fillId="51" borderId="0">
      <alignment horizontal="right" vertical="center"/>
    </xf>
    <xf numFmtId="0" fontId="62" fillId="51" borderId="0">
      <alignment horizontal="left" vertical="top"/>
    </xf>
    <xf numFmtId="0" fontId="61" fillId="51" borderId="0">
      <alignment horizontal="left" vertical="center"/>
    </xf>
    <xf numFmtId="0" fontId="63" fillId="51" borderId="0">
      <alignment horizontal="left" vertical="center"/>
    </xf>
    <xf numFmtId="0" fontId="63" fillId="51" borderId="0">
      <alignment horizontal="right" vertical="center"/>
    </xf>
    <xf numFmtId="0" fontId="63" fillId="51" borderId="0">
      <alignment horizontal="right" vertical="center"/>
    </xf>
    <xf numFmtId="0" fontId="63" fillId="51" borderId="0">
      <alignment horizontal="left" vertical="center"/>
    </xf>
    <xf numFmtId="0" fontId="63" fillId="51" borderId="0">
      <alignment horizontal="left" vertical="center"/>
    </xf>
    <xf numFmtId="0" fontId="60" fillId="51" borderId="0">
      <alignment horizontal="center" vertical="center"/>
    </xf>
    <xf numFmtId="0" fontId="63" fillId="51" borderId="0">
      <alignment horizontal="center" vertical="center"/>
    </xf>
    <xf numFmtId="0" fontId="62" fillId="51" borderId="0">
      <alignment horizontal="left" vertical="top"/>
    </xf>
    <xf numFmtId="0" fontId="62" fillId="51" borderId="0">
      <alignment horizontal="left" vertical="top"/>
    </xf>
    <xf numFmtId="0" fontId="62" fillId="51" borderId="0">
      <alignment horizontal="left" vertical="top"/>
    </xf>
    <xf numFmtId="0" fontId="62" fillId="51" borderId="0">
      <alignment horizontal="left" vertical="top"/>
    </xf>
    <xf numFmtId="0" fontId="62" fillId="51" borderId="0">
      <alignment horizontal="left" vertical="top"/>
    </xf>
    <xf numFmtId="0" fontId="62" fillId="51" borderId="0">
      <alignment horizontal="left" vertical="top"/>
    </xf>
    <xf numFmtId="0" fontId="64" fillId="51" borderId="0">
      <alignment horizontal="center" vertical="top"/>
    </xf>
    <xf numFmtId="0" fontId="63" fillId="51" borderId="0">
      <alignment horizontal="left" vertical="top"/>
    </xf>
    <xf numFmtId="0" fontId="60" fillId="51" borderId="0">
      <alignment horizontal="center" vertical="top"/>
    </xf>
    <xf numFmtId="0" fontId="63" fillId="51" borderId="0">
      <alignment horizontal="center" vertical="top"/>
    </xf>
    <xf numFmtId="0" fontId="63" fillId="51" borderId="0">
      <alignment horizontal="right" vertical="top"/>
    </xf>
    <xf numFmtId="0" fontId="47" fillId="51" borderId="0">
      <alignment horizontal="left" vertical="top"/>
    </xf>
    <xf numFmtId="0" fontId="47" fillId="51" borderId="0">
      <alignment horizontal="left" vertical="center"/>
    </xf>
    <xf numFmtId="0" fontId="65" fillId="55" borderId="16">
      <protection locked="0"/>
    </xf>
    <xf numFmtId="0" fontId="66" fillId="0" borderId="0"/>
    <xf numFmtId="0" fontId="65" fillId="55" borderId="16">
      <protection locked="0"/>
    </xf>
    <xf numFmtId="0" fontId="65" fillId="55" borderId="16">
      <protection locked="0"/>
    </xf>
    <xf numFmtId="0" fontId="50" fillId="0" borderId="17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>
      <alignment vertical="center"/>
    </xf>
    <xf numFmtId="188" fontId="44" fillId="0" borderId="0" applyFont="0" applyFill="0" applyBorder="0" applyAlignment="0" applyProtection="0"/>
    <xf numFmtId="189" fontId="44" fillId="0" borderId="0" applyFont="0" applyFill="0" applyBorder="0" applyAlignment="0" applyProtection="0"/>
    <xf numFmtId="0" fontId="43" fillId="0" borderId="3" applyNumberFormat="0" applyFill="0" applyProtection="0">
      <alignment horizontal="right"/>
    </xf>
    <xf numFmtId="0" fontId="67" fillId="0" borderId="3" applyNumberFormat="0" applyFill="0" applyProtection="0">
      <alignment horizontal="center"/>
    </xf>
    <xf numFmtId="0" fontId="7" fillId="0" borderId="1">
      <alignment horizontal="distributed" vertical="center" wrapText="1"/>
    </xf>
    <xf numFmtId="3" fontId="68" fillId="56" borderId="18">
      <alignment vertical="center"/>
    </xf>
    <xf numFmtId="2" fontId="69" fillId="57" borderId="18">
      <alignment horizontal="right" vertical="center"/>
      <protection locked="0"/>
    </xf>
    <xf numFmtId="0" fontId="70" fillId="0" borderId="19" applyNumberFormat="0" applyFill="0" applyProtection="0">
      <alignment horizont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2" fillId="58" borderId="0" applyNumberFormat="0" applyBorder="0" applyAlignment="0" applyProtection="0">
      <alignment vertical="center"/>
    </xf>
    <xf numFmtId="0" fontId="72" fillId="58" borderId="0" applyNumberFormat="0" applyBorder="0" applyAlignment="0" applyProtection="0">
      <alignment vertical="center"/>
    </xf>
    <xf numFmtId="0" fontId="72" fillId="58" borderId="0" applyNumberFormat="0" applyBorder="0" applyAlignment="0" applyProtection="0">
      <alignment vertical="center"/>
    </xf>
    <xf numFmtId="0" fontId="72" fillId="58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3" fillId="58" borderId="0" applyNumberFormat="0" applyBorder="0" applyAlignment="0" applyProtection="0">
      <alignment vertical="center"/>
    </xf>
    <xf numFmtId="0" fontId="73" fillId="58" borderId="0" applyNumberFormat="0" applyBorder="0" applyAlignment="0" applyProtection="0">
      <alignment vertical="center"/>
    </xf>
    <xf numFmtId="0" fontId="73" fillId="58" borderId="0" applyNumberFormat="0" applyBorder="0" applyAlignment="0" applyProtection="0">
      <alignment vertical="center"/>
    </xf>
    <xf numFmtId="0" fontId="73" fillId="58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2" fillId="58" borderId="0" applyNumberFormat="0" applyBorder="0" applyAlignment="0" applyProtection="0">
      <alignment vertical="center"/>
    </xf>
    <xf numFmtId="0" fontId="72" fillId="58" borderId="0" applyNumberFormat="0" applyBorder="0" applyAlignment="0" applyProtection="0">
      <alignment vertical="center"/>
    </xf>
    <xf numFmtId="0" fontId="72" fillId="58" borderId="0" applyNumberFormat="0" applyBorder="0" applyAlignment="0" applyProtection="0">
      <alignment vertical="center"/>
    </xf>
    <xf numFmtId="0" fontId="72" fillId="58" borderId="0" applyNumberFormat="0" applyBorder="0" applyAlignment="0" applyProtection="0">
      <alignment vertical="center"/>
    </xf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2" fillId="58" borderId="0" applyNumberFormat="0" applyBorder="0" applyAlignment="0" applyProtection="0">
      <alignment vertical="center"/>
    </xf>
    <xf numFmtId="0" fontId="72" fillId="58" borderId="0" applyNumberFormat="0" applyBorder="0" applyAlignment="0" applyProtection="0">
      <alignment vertical="center"/>
    </xf>
    <xf numFmtId="0" fontId="72" fillId="58" borderId="0" applyNumberFormat="0" applyBorder="0" applyAlignment="0" applyProtection="0">
      <alignment vertical="center"/>
    </xf>
    <xf numFmtId="0" fontId="72" fillId="58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72" fillId="58" borderId="0" applyNumberFormat="0" applyBorder="0" applyAlignment="0" applyProtection="0">
      <alignment vertical="center"/>
    </xf>
    <xf numFmtId="0" fontId="72" fillId="58" borderId="0" applyNumberFormat="0" applyBorder="0" applyAlignment="0" applyProtection="0">
      <alignment vertical="center"/>
    </xf>
    <xf numFmtId="0" fontId="72" fillId="58" borderId="0" applyNumberFormat="0" applyBorder="0" applyAlignment="0" applyProtection="0">
      <alignment vertical="center"/>
    </xf>
    <xf numFmtId="0" fontId="72" fillId="58" borderId="0" applyNumberFormat="0" applyBorder="0" applyAlignment="0" applyProtection="0">
      <alignment vertical="center"/>
    </xf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1" fillId="58" borderId="0" applyNumberFormat="0" applyBorder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73" fillId="58" borderId="0" applyNumberFormat="0" applyBorder="0" applyAlignment="0" applyProtection="0">
      <alignment vertical="center"/>
    </xf>
    <xf numFmtId="0" fontId="73" fillId="58" borderId="0" applyNumberFormat="0" applyBorder="0" applyAlignment="0" applyProtection="0">
      <alignment vertical="center"/>
    </xf>
    <xf numFmtId="0" fontId="73" fillId="58" borderId="0" applyNumberFormat="0" applyBorder="0" applyAlignment="0" applyProtection="0">
      <alignment vertical="center"/>
    </xf>
    <xf numFmtId="0" fontId="73" fillId="58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2" fillId="45" borderId="0" applyNumberFormat="0" applyBorder="0" applyAlignment="0" applyProtection="0">
      <alignment vertical="center"/>
    </xf>
    <xf numFmtId="0" fontId="72" fillId="45" borderId="0" applyNumberFormat="0" applyBorder="0" applyAlignment="0" applyProtection="0">
      <alignment vertical="center"/>
    </xf>
    <xf numFmtId="0" fontId="72" fillId="45" borderId="0" applyNumberFormat="0" applyBorder="0" applyAlignment="0" applyProtection="0">
      <alignment vertical="center"/>
    </xf>
    <xf numFmtId="0" fontId="72" fillId="45" borderId="0" applyNumberFormat="0" applyBorder="0" applyAlignment="0" applyProtection="0">
      <alignment vertical="center"/>
    </xf>
    <xf numFmtId="0" fontId="72" fillId="45" borderId="0" applyNumberFormat="0" applyBorder="0" applyAlignment="0" applyProtection="0">
      <alignment vertical="center"/>
    </xf>
    <xf numFmtId="0" fontId="72" fillId="45" borderId="0" applyNumberFormat="0" applyBorder="0" applyAlignment="0" applyProtection="0">
      <alignment vertical="center"/>
    </xf>
    <xf numFmtId="0" fontId="72" fillId="45" borderId="0" applyNumberFormat="0" applyBorder="0" applyAlignment="0" applyProtection="0">
      <alignment vertical="center"/>
    </xf>
    <xf numFmtId="0" fontId="72" fillId="45" borderId="0" applyNumberFormat="0" applyBorder="0" applyAlignment="0" applyProtection="0">
      <alignment vertical="center"/>
    </xf>
    <xf numFmtId="0" fontId="72" fillId="45" borderId="0" applyNumberFormat="0" applyBorder="0" applyAlignment="0" applyProtection="0">
      <alignment vertical="center"/>
    </xf>
    <xf numFmtId="0" fontId="72" fillId="45" borderId="0" applyNumberFormat="0" applyBorder="0" applyAlignment="0" applyProtection="0">
      <alignment vertical="center"/>
    </xf>
    <xf numFmtId="0" fontId="72" fillId="45" borderId="0" applyNumberFormat="0" applyBorder="0" applyAlignment="0" applyProtection="0">
      <alignment vertical="center"/>
    </xf>
    <xf numFmtId="0" fontId="72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2" fillId="58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2" fillId="58" borderId="0" applyNumberFormat="0" applyBorder="0" applyAlignment="0" applyProtection="0">
      <alignment vertical="center"/>
    </xf>
    <xf numFmtId="0" fontId="72" fillId="58" borderId="0" applyNumberFormat="0" applyBorder="0" applyAlignment="0" applyProtection="0">
      <alignment vertical="center"/>
    </xf>
    <xf numFmtId="0" fontId="72" fillId="58" borderId="0" applyNumberFormat="0" applyBorder="0" applyAlignment="0" applyProtection="0">
      <alignment vertical="center"/>
    </xf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1" fillId="58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3" fillId="45" borderId="0" applyNumberFormat="0" applyBorder="0" applyAlignment="0" applyProtection="0">
      <alignment vertical="center"/>
    </xf>
    <xf numFmtId="0" fontId="73" fillId="45" borderId="0" applyNumberFormat="0" applyBorder="0" applyAlignment="0" applyProtection="0">
      <alignment vertical="center"/>
    </xf>
    <xf numFmtId="0" fontId="73" fillId="45" borderId="0" applyNumberFormat="0" applyBorder="0" applyAlignment="0" applyProtection="0">
      <alignment vertical="center"/>
    </xf>
    <xf numFmtId="0" fontId="73" fillId="45" borderId="0" applyNumberFormat="0" applyBorder="0" applyAlignment="0" applyProtection="0">
      <alignment vertical="center"/>
    </xf>
    <xf numFmtId="0" fontId="72" fillId="45" borderId="0" applyNumberFormat="0" applyBorder="0" applyAlignment="0" applyProtection="0">
      <alignment vertical="center"/>
    </xf>
    <xf numFmtId="0" fontId="72" fillId="45" borderId="0" applyNumberFormat="0" applyBorder="0" applyAlignment="0" applyProtection="0">
      <alignment vertical="center"/>
    </xf>
    <xf numFmtId="0" fontId="72" fillId="45" borderId="0" applyNumberFormat="0" applyBorder="0" applyAlignment="0" applyProtection="0">
      <alignment vertical="center"/>
    </xf>
    <xf numFmtId="0" fontId="72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/>
    <xf numFmtId="0" fontId="75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2" fillId="45" borderId="0" applyNumberFormat="0" applyBorder="0" applyAlignment="0" applyProtection="0">
      <alignment vertical="center"/>
    </xf>
    <xf numFmtId="0" fontId="72" fillId="45" borderId="0" applyNumberFormat="0" applyBorder="0" applyAlignment="0" applyProtection="0">
      <alignment vertical="center"/>
    </xf>
    <xf numFmtId="0" fontId="72" fillId="45" borderId="0" applyNumberFormat="0" applyBorder="0" applyAlignment="0" applyProtection="0">
      <alignment vertical="center"/>
    </xf>
    <xf numFmtId="0" fontId="72" fillId="45" borderId="0" applyNumberFormat="0" applyBorder="0" applyAlignment="0" applyProtection="0">
      <alignment vertical="center"/>
    </xf>
    <xf numFmtId="0" fontId="72" fillId="58" borderId="0" applyNumberFormat="0" applyBorder="0" applyAlignment="0" applyProtection="0">
      <alignment vertical="center"/>
    </xf>
    <xf numFmtId="0" fontId="72" fillId="58" borderId="0" applyNumberFormat="0" applyBorder="0" applyAlignment="0" applyProtection="0">
      <alignment vertical="center"/>
    </xf>
    <xf numFmtId="0" fontId="72" fillId="58" borderId="0" applyNumberFormat="0" applyBorder="0" applyAlignment="0" applyProtection="0">
      <alignment vertical="center"/>
    </xf>
    <xf numFmtId="0" fontId="72" fillId="58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6" fillId="45" borderId="0" applyNumberFormat="0" applyBorder="0" applyAlignment="0" applyProtection="0">
      <alignment vertical="center"/>
    </xf>
    <xf numFmtId="0" fontId="76" fillId="45" borderId="0" applyNumberFormat="0" applyBorder="0" applyAlignment="0" applyProtection="0">
      <alignment vertical="center"/>
    </xf>
    <xf numFmtId="0" fontId="76" fillId="45" borderId="0" applyNumberFormat="0" applyBorder="0" applyAlignment="0" applyProtection="0">
      <alignment vertical="center"/>
    </xf>
    <xf numFmtId="0" fontId="76" fillId="45" borderId="0" applyNumberFormat="0" applyBorder="0" applyAlignment="0" applyProtection="0">
      <alignment vertical="center"/>
    </xf>
    <xf numFmtId="0" fontId="73" fillId="58" borderId="0" applyNumberFormat="0" applyBorder="0" applyAlignment="0" applyProtection="0">
      <alignment vertical="center"/>
    </xf>
    <xf numFmtId="0" fontId="73" fillId="58" borderId="0" applyNumberFormat="0" applyBorder="0" applyAlignment="0" applyProtection="0">
      <alignment vertical="center"/>
    </xf>
    <xf numFmtId="0" fontId="73" fillId="58" borderId="0" applyNumberFormat="0" applyBorder="0" applyAlignment="0" applyProtection="0">
      <alignment vertical="center"/>
    </xf>
    <xf numFmtId="0" fontId="73" fillId="58" borderId="0" applyNumberFormat="0" applyBorder="0" applyAlignment="0" applyProtection="0">
      <alignment vertical="center"/>
    </xf>
    <xf numFmtId="0" fontId="76" fillId="45" borderId="0" applyNumberFormat="0" applyBorder="0" applyAlignment="0" applyProtection="0">
      <alignment vertical="center"/>
    </xf>
    <xf numFmtId="0" fontId="76" fillId="45" borderId="0" applyNumberFormat="0" applyBorder="0" applyAlignment="0" applyProtection="0">
      <alignment vertical="center"/>
    </xf>
    <xf numFmtId="0" fontId="76" fillId="45" borderId="0" applyNumberFormat="0" applyBorder="0" applyAlignment="0" applyProtection="0">
      <alignment vertical="center"/>
    </xf>
    <xf numFmtId="0" fontId="76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6" fillId="45" borderId="0" applyNumberFormat="0" applyBorder="0" applyAlignment="0" applyProtection="0">
      <alignment vertical="center"/>
    </xf>
    <xf numFmtId="0" fontId="76" fillId="45" borderId="0" applyNumberFormat="0" applyBorder="0" applyAlignment="0" applyProtection="0">
      <alignment vertical="center"/>
    </xf>
    <xf numFmtId="0" fontId="76" fillId="45" borderId="0" applyNumberFormat="0" applyBorder="0" applyAlignment="0" applyProtection="0">
      <alignment vertical="center"/>
    </xf>
    <xf numFmtId="0" fontId="76" fillId="45" borderId="0" applyNumberFormat="0" applyBorder="0" applyAlignment="0" applyProtection="0">
      <alignment vertical="center"/>
    </xf>
    <xf numFmtId="0" fontId="76" fillId="45" borderId="0" applyNumberFormat="0" applyBorder="0" applyAlignment="0" applyProtection="0">
      <alignment vertical="center"/>
    </xf>
    <xf numFmtId="0" fontId="76" fillId="45" borderId="0" applyNumberFormat="0" applyBorder="0" applyAlignment="0" applyProtection="0">
      <alignment vertical="center"/>
    </xf>
    <xf numFmtId="0" fontId="76" fillId="45" borderId="0" applyNumberFormat="0" applyBorder="0" applyAlignment="0" applyProtection="0">
      <alignment vertical="center"/>
    </xf>
    <xf numFmtId="0" fontId="76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6" fillId="45" borderId="0" applyNumberFormat="0" applyBorder="0" applyAlignment="0" applyProtection="0">
      <alignment vertical="center"/>
    </xf>
    <xf numFmtId="0" fontId="76" fillId="45" borderId="0" applyNumberFormat="0" applyBorder="0" applyAlignment="0" applyProtection="0">
      <alignment vertical="center"/>
    </xf>
    <xf numFmtId="0" fontId="76" fillId="45" borderId="0" applyNumberFormat="0" applyBorder="0" applyAlignment="0" applyProtection="0">
      <alignment vertical="center"/>
    </xf>
    <xf numFmtId="0" fontId="76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71" fillId="58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6" fillId="45" borderId="0" applyNumberFormat="0" applyBorder="0" applyAlignment="0" applyProtection="0">
      <alignment vertical="center"/>
    </xf>
    <xf numFmtId="0" fontId="76" fillId="45" borderId="0" applyNumberFormat="0" applyBorder="0" applyAlignment="0" applyProtection="0">
      <alignment vertical="center"/>
    </xf>
    <xf numFmtId="0" fontId="76" fillId="45" borderId="0" applyNumberFormat="0" applyBorder="0" applyAlignment="0" applyProtection="0">
      <alignment vertical="center"/>
    </xf>
    <xf numFmtId="0" fontId="76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6" fillId="45" borderId="0" applyNumberFormat="0" applyBorder="0" applyAlignment="0" applyProtection="0">
      <alignment vertical="center"/>
    </xf>
    <xf numFmtId="0" fontId="76" fillId="45" borderId="0" applyNumberFormat="0" applyBorder="0" applyAlignment="0" applyProtection="0">
      <alignment vertical="center"/>
    </xf>
    <xf numFmtId="0" fontId="76" fillId="45" borderId="0" applyNumberFormat="0" applyBorder="0" applyAlignment="0" applyProtection="0">
      <alignment vertical="center"/>
    </xf>
    <xf numFmtId="0" fontId="76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43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77" fillId="0" borderId="0">
      <alignment vertical="center"/>
    </xf>
    <xf numFmtId="0" fontId="12" fillId="0" borderId="0"/>
    <xf numFmtId="0" fontId="62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/>
    <xf numFmtId="0" fontId="62" fillId="0" borderId="0">
      <alignment vertical="center"/>
    </xf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77" fillId="0" borderId="0"/>
    <xf numFmtId="0" fontId="44" fillId="0" borderId="0">
      <alignment vertical="center"/>
    </xf>
    <xf numFmtId="0" fontId="44" fillId="0" borderId="0">
      <alignment vertical="center"/>
    </xf>
    <xf numFmtId="0" fontId="77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2" fillId="0" borderId="0"/>
    <xf numFmtId="0" fontId="44" fillId="0" borderId="0"/>
    <xf numFmtId="0" fontId="12" fillId="0" borderId="0"/>
    <xf numFmtId="0" fontId="78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9" fontId="44" fillId="0" borderId="0" applyFont="0" applyFill="0" applyBorder="0" applyAlignment="0" applyProtection="0"/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1" fillId="38" borderId="0" applyNumberFormat="0" applyBorder="0" applyAlignment="0" applyProtection="0">
      <alignment vertical="center"/>
    </xf>
    <xf numFmtId="0" fontId="81" fillId="38" borderId="0" applyNumberFormat="0" applyBorder="0" applyAlignment="0" applyProtection="0">
      <alignment vertical="center"/>
    </xf>
    <xf numFmtId="0" fontId="81" fillId="38" borderId="0" applyNumberFormat="0" applyBorder="0" applyAlignment="0" applyProtection="0">
      <alignment vertical="center"/>
    </xf>
    <xf numFmtId="0" fontId="81" fillId="38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2" fillId="38" borderId="0" applyNumberFormat="0" applyBorder="0" applyAlignment="0" applyProtection="0">
      <alignment vertical="center"/>
    </xf>
    <xf numFmtId="0" fontId="82" fillId="38" borderId="0" applyNumberFormat="0" applyBorder="0" applyAlignment="0" applyProtection="0">
      <alignment vertical="center"/>
    </xf>
    <xf numFmtId="0" fontId="82" fillId="38" borderId="0" applyNumberFormat="0" applyBorder="0" applyAlignment="0" applyProtection="0">
      <alignment vertical="center"/>
    </xf>
    <xf numFmtId="0" fontId="82" fillId="38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1" fillId="38" borderId="0" applyNumberFormat="0" applyBorder="0" applyAlignment="0" applyProtection="0">
      <alignment vertical="center"/>
    </xf>
    <xf numFmtId="0" fontId="81" fillId="38" borderId="0" applyNumberFormat="0" applyBorder="0" applyAlignment="0" applyProtection="0">
      <alignment vertical="center"/>
    </xf>
    <xf numFmtId="0" fontId="81" fillId="38" borderId="0" applyNumberFormat="0" applyBorder="0" applyAlignment="0" applyProtection="0">
      <alignment vertical="center"/>
    </xf>
    <xf numFmtId="0" fontId="81" fillId="38" borderId="0" applyNumberFormat="0" applyBorder="0" applyAlignment="0" applyProtection="0">
      <alignment vertical="center"/>
    </xf>
    <xf numFmtId="0" fontId="81" fillId="59" borderId="0" applyNumberFormat="0" applyBorder="0" applyAlignment="0" applyProtection="0"/>
    <xf numFmtId="0" fontId="81" fillId="59" borderId="0" applyNumberFormat="0" applyBorder="0" applyAlignment="0" applyProtection="0"/>
    <xf numFmtId="0" fontId="81" fillId="59" borderId="0" applyNumberFormat="0" applyBorder="0" applyAlignment="0" applyProtection="0"/>
    <xf numFmtId="0" fontId="81" fillId="59" borderId="0" applyNumberFormat="0" applyBorder="0" applyAlignment="0" applyProtection="0"/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1" fillId="38" borderId="0" applyNumberFormat="0" applyBorder="0" applyAlignment="0" applyProtection="0">
      <alignment vertical="center"/>
    </xf>
    <xf numFmtId="0" fontId="81" fillId="38" borderId="0" applyNumberFormat="0" applyBorder="0" applyAlignment="0" applyProtection="0">
      <alignment vertical="center"/>
    </xf>
    <xf numFmtId="0" fontId="81" fillId="38" borderId="0" applyNumberFormat="0" applyBorder="0" applyAlignment="0" applyProtection="0">
      <alignment vertical="center"/>
    </xf>
    <xf numFmtId="0" fontId="81" fillId="38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1" fillId="38" borderId="0" applyNumberFormat="0" applyBorder="0" applyAlignment="0" applyProtection="0">
      <alignment vertical="center"/>
    </xf>
    <xf numFmtId="0" fontId="81" fillId="38" borderId="0" applyNumberFormat="0" applyBorder="0" applyAlignment="0" applyProtection="0">
      <alignment vertical="center"/>
    </xf>
    <xf numFmtId="0" fontId="81" fillId="38" borderId="0" applyNumberFormat="0" applyBorder="0" applyAlignment="0" applyProtection="0">
      <alignment vertical="center"/>
    </xf>
    <xf numFmtId="0" fontId="81" fillId="38" borderId="0" applyNumberFormat="0" applyBorder="0" applyAlignment="0" applyProtection="0">
      <alignment vertical="center"/>
    </xf>
    <xf numFmtId="0" fontId="81" fillId="59" borderId="0" applyNumberFormat="0" applyBorder="0" applyAlignment="0" applyProtection="0"/>
    <xf numFmtId="0" fontId="81" fillId="59" borderId="0" applyNumberFormat="0" applyBorder="0" applyAlignment="0" applyProtection="0"/>
    <xf numFmtId="0" fontId="81" fillId="59" borderId="0" applyNumberFormat="0" applyBorder="0" applyAlignment="0" applyProtection="0"/>
    <xf numFmtId="0" fontId="81" fillId="59" borderId="0" applyNumberFormat="0" applyBorder="0" applyAlignment="0" applyProtection="0"/>
    <xf numFmtId="0" fontId="80" fillId="38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2" fillId="38" borderId="0" applyNumberFormat="0" applyBorder="0" applyAlignment="0" applyProtection="0">
      <alignment vertical="center"/>
    </xf>
    <xf numFmtId="0" fontId="82" fillId="38" borderId="0" applyNumberFormat="0" applyBorder="0" applyAlignment="0" applyProtection="0">
      <alignment vertical="center"/>
    </xf>
    <xf numFmtId="0" fontId="82" fillId="38" borderId="0" applyNumberFormat="0" applyBorder="0" applyAlignment="0" applyProtection="0">
      <alignment vertical="center"/>
    </xf>
    <xf numFmtId="0" fontId="82" fillId="38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1" fillId="59" borderId="0" applyNumberFormat="0" applyBorder="0" applyAlignment="0" applyProtection="0"/>
    <xf numFmtId="0" fontId="81" fillId="59" borderId="0" applyNumberFormat="0" applyBorder="0" applyAlignment="0" applyProtection="0"/>
    <xf numFmtId="0" fontId="81" fillId="59" borderId="0" applyNumberFormat="0" applyBorder="0" applyAlignment="0" applyProtection="0"/>
    <xf numFmtId="0" fontId="81" fillId="59" borderId="0" applyNumberFormat="0" applyBorder="0" applyAlignment="0" applyProtection="0"/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1" fillId="59" borderId="0" applyNumberFormat="0" applyBorder="0" applyAlignment="0" applyProtection="0">
      <alignment vertical="center"/>
    </xf>
    <xf numFmtId="0" fontId="81" fillId="59" borderId="0" applyNumberFormat="0" applyBorder="0" applyAlignment="0" applyProtection="0">
      <alignment vertical="center"/>
    </xf>
    <xf numFmtId="0" fontId="81" fillId="59" borderId="0" applyNumberFormat="0" applyBorder="0" applyAlignment="0" applyProtection="0">
      <alignment vertical="center"/>
    </xf>
    <xf numFmtId="0" fontId="81" fillId="59" borderId="0" applyNumberFormat="0" applyBorder="0" applyAlignment="0" applyProtection="0">
      <alignment vertical="center"/>
    </xf>
    <xf numFmtId="0" fontId="81" fillId="59" borderId="0" applyNumberFormat="0" applyBorder="0" applyAlignment="0" applyProtection="0">
      <alignment vertical="center"/>
    </xf>
    <xf numFmtId="0" fontId="81" fillId="59" borderId="0" applyNumberFormat="0" applyBorder="0" applyAlignment="0" applyProtection="0">
      <alignment vertical="center"/>
    </xf>
    <xf numFmtId="0" fontId="81" fillId="59" borderId="0" applyNumberFormat="0" applyBorder="0" applyAlignment="0" applyProtection="0">
      <alignment vertical="center"/>
    </xf>
    <xf numFmtId="0" fontId="81" fillId="59" borderId="0" applyNumberFormat="0" applyBorder="0" applyAlignment="0" applyProtection="0">
      <alignment vertical="center"/>
    </xf>
    <xf numFmtId="0" fontId="81" fillId="59" borderId="0" applyNumberFormat="0" applyBorder="0" applyAlignment="0" applyProtection="0">
      <alignment vertical="center"/>
    </xf>
    <xf numFmtId="0" fontId="81" fillId="59" borderId="0" applyNumberFormat="0" applyBorder="0" applyAlignment="0" applyProtection="0">
      <alignment vertical="center"/>
    </xf>
    <xf numFmtId="0" fontId="81" fillId="59" borderId="0" applyNumberFormat="0" applyBorder="0" applyAlignment="0" applyProtection="0">
      <alignment vertical="center"/>
    </xf>
    <xf numFmtId="0" fontId="81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1" fillId="38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1" fillId="38" borderId="0" applyNumberFormat="0" applyBorder="0" applyAlignment="0" applyProtection="0">
      <alignment vertical="center"/>
    </xf>
    <xf numFmtId="0" fontId="81" fillId="38" borderId="0" applyNumberFormat="0" applyBorder="0" applyAlignment="0" applyProtection="0">
      <alignment vertical="center"/>
    </xf>
    <xf numFmtId="0" fontId="81" fillId="38" borderId="0" applyNumberFormat="0" applyBorder="0" applyAlignment="0" applyProtection="0">
      <alignment vertical="center"/>
    </xf>
    <xf numFmtId="0" fontId="81" fillId="59" borderId="0" applyNumberFormat="0" applyBorder="0" applyAlignment="0" applyProtection="0"/>
    <xf numFmtId="0" fontId="81" fillId="59" borderId="0" applyNumberFormat="0" applyBorder="0" applyAlignment="0" applyProtection="0"/>
    <xf numFmtId="0" fontId="81" fillId="59" borderId="0" applyNumberFormat="0" applyBorder="0" applyAlignment="0" applyProtection="0"/>
    <xf numFmtId="0" fontId="81" fillId="59" borderId="0" applyNumberFormat="0" applyBorder="0" applyAlignment="0" applyProtection="0"/>
    <xf numFmtId="0" fontId="80" fillId="38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1" fillId="59" borderId="0" applyNumberFormat="0" applyBorder="0" applyAlignment="0" applyProtection="0"/>
    <xf numFmtId="0" fontId="81" fillId="59" borderId="0" applyNumberFormat="0" applyBorder="0" applyAlignment="0" applyProtection="0"/>
    <xf numFmtId="0" fontId="81" fillId="59" borderId="0" applyNumberFormat="0" applyBorder="0" applyAlignment="0" applyProtection="0"/>
    <xf numFmtId="0" fontId="81" fillId="59" borderId="0" applyNumberFormat="0" applyBorder="0" applyAlignment="0" applyProtection="0"/>
    <xf numFmtId="0" fontId="82" fillId="59" borderId="0" applyNumberFormat="0" applyBorder="0" applyAlignment="0" applyProtection="0">
      <alignment vertical="center"/>
    </xf>
    <xf numFmtId="0" fontId="82" fillId="59" borderId="0" applyNumberFormat="0" applyBorder="0" applyAlignment="0" applyProtection="0">
      <alignment vertical="center"/>
    </xf>
    <xf numFmtId="0" fontId="82" fillId="59" borderId="0" applyNumberFormat="0" applyBorder="0" applyAlignment="0" applyProtection="0">
      <alignment vertical="center"/>
    </xf>
    <xf numFmtId="0" fontId="82" fillId="59" borderId="0" applyNumberFormat="0" applyBorder="0" applyAlignment="0" applyProtection="0">
      <alignment vertical="center"/>
    </xf>
    <xf numFmtId="0" fontId="81" fillId="59" borderId="0" applyNumberFormat="0" applyBorder="0" applyAlignment="0" applyProtection="0">
      <alignment vertical="center"/>
    </xf>
    <xf numFmtId="0" fontId="81" fillId="59" borderId="0" applyNumberFormat="0" applyBorder="0" applyAlignment="0" applyProtection="0">
      <alignment vertical="center"/>
    </xf>
    <xf numFmtId="0" fontId="81" fillId="59" borderId="0" applyNumberFormat="0" applyBorder="0" applyAlignment="0" applyProtection="0">
      <alignment vertical="center"/>
    </xf>
    <xf numFmtId="0" fontId="81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1" fillId="59" borderId="0" applyNumberFormat="0" applyBorder="0" applyAlignment="0" applyProtection="0"/>
    <xf numFmtId="0" fontId="83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1" fillId="59" borderId="0" applyNumberFormat="0" applyBorder="0" applyAlignment="0" applyProtection="0">
      <alignment vertical="center"/>
    </xf>
    <xf numFmtId="0" fontId="81" fillId="59" borderId="0" applyNumberFormat="0" applyBorder="0" applyAlignment="0" applyProtection="0">
      <alignment vertical="center"/>
    </xf>
    <xf numFmtId="0" fontId="81" fillId="59" borderId="0" applyNumberFormat="0" applyBorder="0" applyAlignment="0" applyProtection="0">
      <alignment vertical="center"/>
    </xf>
    <xf numFmtId="0" fontId="81" fillId="59" borderId="0" applyNumberFormat="0" applyBorder="0" applyAlignment="0" applyProtection="0">
      <alignment vertical="center"/>
    </xf>
    <xf numFmtId="0" fontId="81" fillId="38" borderId="0" applyNumberFormat="0" applyBorder="0" applyAlignment="0" applyProtection="0">
      <alignment vertical="center"/>
    </xf>
    <xf numFmtId="0" fontId="81" fillId="38" borderId="0" applyNumberFormat="0" applyBorder="0" applyAlignment="0" applyProtection="0">
      <alignment vertical="center"/>
    </xf>
    <xf numFmtId="0" fontId="81" fillId="38" borderId="0" applyNumberFormat="0" applyBorder="0" applyAlignment="0" applyProtection="0">
      <alignment vertical="center"/>
    </xf>
    <xf numFmtId="0" fontId="81" fillId="38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4" fillId="59" borderId="0" applyNumberFormat="0" applyBorder="0" applyAlignment="0" applyProtection="0">
      <alignment vertical="center"/>
    </xf>
    <xf numFmtId="0" fontId="84" fillId="59" borderId="0" applyNumberFormat="0" applyBorder="0" applyAlignment="0" applyProtection="0">
      <alignment vertical="center"/>
    </xf>
    <xf numFmtId="0" fontId="84" fillId="59" borderId="0" applyNumberFormat="0" applyBorder="0" applyAlignment="0" applyProtection="0">
      <alignment vertical="center"/>
    </xf>
    <xf numFmtId="0" fontId="84" fillId="59" borderId="0" applyNumberFormat="0" applyBorder="0" applyAlignment="0" applyProtection="0">
      <alignment vertical="center"/>
    </xf>
    <xf numFmtId="0" fontId="82" fillId="38" borderId="0" applyNumberFormat="0" applyBorder="0" applyAlignment="0" applyProtection="0">
      <alignment vertical="center"/>
    </xf>
    <xf numFmtId="0" fontId="82" fillId="38" borderId="0" applyNumberFormat="0" applyBorder="0" applyAlignment="0" applyProtection="0">
      <alignment vertical="center"/>
    </xf>
    <xf numFmtId="0" fontId="82" fillId="38" borderId="0" applyNumberFormat="0" applyBorder="0" applyAlignment="0" applyProtection="0">
      <alignment vertical="center"/>
    </xf>
    <xf numFmtId="0" fontId="82" fillId="38" borderId="0" applyNumberFormat="0" applyBorder="0" applyAlignment="0" applyProtection="0">
      <alignment vertical="center"/>
    </xf>
    <xf numFmtId="0" fontId="84" fillId="59" borderId="0" applyNumberFormat="0" applyBorder="0" applyAlignment="0" applyProtection="0">
      <alignment vertical="center"/>
    </xf>
    <xf numFmtId="0" fontId="84" fillId="59" borderId="0" applyNumberFormat="0" applyBorder="0" applyAlignment="0" applyProtection="0">
      <alignment vertical="center"/>
    </xf>
    <xf numFmtId="0" fontId="84" fillId="59" borderId="0" applyNumberFormat="0" applyBorder="0" applyAlignment="0" applyProtection="0">
      <alignment vertical="center"/>
    </xf>
    <xf numFmtId="0" fontId="84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1" fillId="59" borderId="0" applyNumberFormat="0" applyBorder="0" applyAlignment="0" applyProtection="0"/>
    <xf numFmtId="0" fontId="81" fillId="59" borderId="0" applyNumberFormat="0" applyBorder="0" applyAlignment="0" applyProtection="0"/>
    <xf numFmtId="0" fontId="81" fillId="59" borderId="0" applyNumberFormat="0" applyBorder="0" applyAlignment="0" applyProtection="0"/>
    <xf numFmtId="0" fontId="81" fillId="59" borderId="0" applyNumberFormat="0" applyBorder="0" applyAlignment="0" applyProtection="0"/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4" fillId="59" borderId="0" applyNumberFormat="0" applyBorder="0" applyAlignment="0" applyProtection="0">
      <alignment vertical="center"/>
    </xf>
    <xf numFmtId="0" fontId="84" fillId="59" borderId="0" applyNumberFormat="0" applyBorder="0" applyAlignment="0" applyProtection="0">
      <alignment vertical="center"/>
    </xf>
    <xf numFmtId="0" fontId="84" fillId="59" borderId="0" applyNumberFormat="0" applyBorder="0" applyAlignment="0" applyProtection="0">
      <alignment vertical="center"/>
    </xf>
    <xf numFmtId="0" fontId="84" fillId="59" borderId="0" applyNumberFormat="0" applyBorder="0" applyAlignment="0" applyProtection="0">
      <alignment vertical="center"/>
    </xf>
    <xf numFmtId="0" fontId="84" fillId="59" borderId="0" applyNumberFormat="0" applyBorder="0" applyAlignment="0" applyProtection="0">
      <alignment vertical="center"/>
    </xf>
    <xf numFmtId="0" fontId="84" fillId="59" borderId="0" applyNumberFormat="0" applyBorder="0" applyAlignment="0" applyProtection="0">
      <alignment vertical="center"/>
    </xf>
    <xf numFmtId="0" fontId="84" fillId="59" borderId="0" applyNumberFormat="0" applyBorder="0" applyAlignment="0" applyProtection="0">
      <alignment vertical="center"/>
    </xf>
    <xf numFmtId="0" fontId="84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4" fillId="59" borderId="0" applyNumberFormat="0" applyBorder="0" applyAlignment="0" applyProtection="0">
      <alignment vertical="center"/>
    </xf>
    <xf numFmtId="0" fontId="84" fillId="59" borderId="0" applyNumberFormat="0" applyBorder="0" applyAlignment="0" applyProtection="0">
      <alignment vertical="center"/>
    </xf>
    <xf numFmtId="0" fontId="84" fillId="59" borderId="0" applyNumberFormat="0" applyBorder="0" applyAlignment="0" applyProtection="0">
      <alignment vertical="center"/>
    </xf>
    <xf numFmtId="0" fontId="84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4" fillId="59" borderId="0" applyNumberFormat="0" applyBorder="0" applyAlignment="0" applyProtection="0">
      <alignment vertical="center"/>
    </xf>
    <xf numFmtId="0" fontId="84" fillId="59" borderId="0" applyNumberFormat="0" applyBorder="0" applyAlignment="0" applyProtection="0">
      <alignment vertical="center"/>
    </xf>
    <xf numFmtId="0" fontId="84" fillId="59" borderId="0" applyNumberFormat="0" applyBorder="0" applyAlignment="0" applyProtection="0">
      <alignment vertical="center"/>
    </xf>
    <xf numFmtId="0" fontId="84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4" fillId="59" borderId="0" applyNumberFormat="0" applyBorder="0" applyAlignment="0" applyProtection="0">
      <alignment vertical="center"/>
    </xf>
    <xf numFmtId="0" fontId="84" fillId="59" borderId="0" applyNumberFormat="0" applyBorder="0" applyAlignment="0" applyProtection="0">
      <alignment vertical="center"/>
    </xf>
    <xf numFmtId="0" fontId="84" fillId="59" borderId="0" applyNumberFormat="0" applyBorder="0" applyAlignment="0" applyProtection="0">
      <alignment vertical="center"/>
    </xf>
    <xf numFmtId="0" fontId="84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0" fillId="59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70" fillId="0" borderId="19" applyNumberFormat="0" applyFill="0" applyProtection="0">
      <alignment horizontal="left"/>
    </xf>
    <xf numFmtId="190" fontId="44" fillId="0" borderId="0" applyFont="0" applyFill="0" applyBorder="0" applyAlignment="0" applyProtection="0"/>
    <xf numFmtId="191" fontId="44" fillId="0" borderId="0" applyFont="0" applyFill="0" applyBorder="0" applyAlignment="0" applyProtection="0"/>
    <xf numFmtId="192" fontId="44" fillId="0" borderId="0" applyFont="0" applyFill="0" applyBorder="0" applyAlignment="0" applyProtection="0"/>
    <xf numFmtId="193" fontId="44" fillId="0" borderId="0" applyFont="0" applyFill="0" applyBorder="0" applyAlignment="0" applyProtection="0"/>
    <xf numFmtId="0" fontId="56" fillId="0" borderId="0"/>
    <xf numFmtId="41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>
      <alignment vertical="center"/>
    </xf>
    <xf numFmtId="43" fontId="44" fillId="0" borderId="0" applyFont="0" applyFill="0" applyBorder="0" applyAlignment="0" applyProtection="0">
      <alignment vertical="center"/>
    </xf>
    <xf numFmtId="43" fontId="44" fillId="0" borderId="0" applyFont="0" applyFill="0" applyBorder="0" applyAlignment="0" applyProtection="0">
      <alignment vertical="center"/>
    </xf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>
      <alignment vertical="center"/>
    </xf>
    <xf numFmtId="43" fontId="44" fillId="0" borderId="0" applyFont="0" applyFill="0" applyBorder="0" applyAlignment="0" applyProtection="0">
      <alignment vertical="center"/>
    </xf>
    <xf numFmtId="43" fontId="44" fillId="0" borderId="0" applyFont="0" applyFill="0" applyBorder="0" applyAlignment="0" applyProtection="0"/>
    <xf numFmtId="0" fontId="86" fillId="0" borderId="0"/>
    <xf numFmtId="0" fontId="87" fillId="60" borderId="0" applyNumberFormat="0" applyBorder="0" applyAlignment="0" applyProtection="0"/>
    <xf numFmtId="0" fontId="87" fillId="61" borderId="0" applyNumberFormat="0" applyBorder="0" applyAlignment="0" applyProtection="0"/>
    <xf numFmtId="0" fontId="87" fillId="62" borderId="0" applyNumberFormat="0" applyBorder="0" applyAlignment="0" applyProtection="0"/>
    <xf numFmtId="194" fontId="43" fillId="0" borderId="19" applyFill="0" applyProtection="0">
      <alignment horizontal="right"/>
    </xf>
    <xf numFmtId="0" fontId="43" fillId="0" borderId="3" applyNumberFormat="0" applyFill="0" applyProtection="0">
      <alignment horizontal="left"/>
    </xf>
    <xf numFmtId="1" fontId="43" fillId="0" borderId="19" applyFill="0" applyProtection="0">
      <alignment horizontal="center"/>
    </xf>
    <xf numFmtId="1" fontId="7" fillId="0" borderId="1">
      <alignment vertical="center"/>
      <protection locked="0"/>
    </xf>
    <xf numFmtId="0" fontId="88" fillId="0" borderId="0"/>
    <xf numFmtId="195" fontId="7" fillId="0" borderId="1">
      <alignment vertical="center"/>
      <protection locked="0"/>
    </xf>
    <xf numFmtId="0" fontId="16" fillId="0" borderId="0"/>
    <xf numFmtId="0" fontId="89" fillId="0" borderId="0"/>
    <xf numFmtId="43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38" fontId="44" fillId="0" borderId="0" applyFont="0" applyFill="0" applyBorder="0" applyAlignment="0" applyProtection="0"/>
    <xf numFmtId="4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90" fillId="0" borderId="0"/>
  </cellStyleXfs>
  <cellXfs count="9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96" fontId="2" fillId="0" borderId="1" xfId="0" applyNumberFormat="1" applyFont="1" applyBorder="1" applyAlignment="1">
      <alignment vertical="center"/>
    </xf>
    <xf numFmtId="197" fontId="2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1" xfId="1949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197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96" fontId="2" fillId="0" borderId="1" xfId="0" applyNumberFormat="1" applyFont="1" applyBorder="1" applyAlignment="1">
      <alignment horizontal="right" vertical="center"/>
    </xf>
    <xf numFmtId="197" fontId="2" fillId="0" borderId="1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198" fontId="2" fillId="0" borderId="0" xfId="0" applyNumberFormat="1" applyFont="1" applyAlignment="1">
      <alignment vertical="center"/>
    </xf>
    <xf numFmtId="198" fontId="2" fillId="0" borderId="0" xfId="0" applyNumberFormat="1" applyFont="1" applyAlignment="1">
      <alignment horizontal="right" vertical="center"/>
    </xf>
    <xf numFmtId="198" fontId="1" fillId="0" borderId="1" xfId="0" applyNumberFormat="1" applyFont="1" applyBorder="1" applyAlignment="1">
      <alignment horizontal="center" vertical="center"/>
    </xf>
    <xf numFmtId="198" fontId="2" fillId="0" borderId="1" xfId="0" applyNumberFormat="1" applyFont="1" applyBorder="1" applyAlignment="1">
      <alignment vertical="center"/>
    </xf>
    <xf numFmtId="0" fontId="2" fillId="0" borderId="0" xfId="0" applyFont="1" applyFill="1" applyAlignment="1">
      <alignment vertical="center"/>
    </xf>
    <xf numFmtId="196" fontId="2" fillId="0" borderId="0" xfId="0" applyNumberFormat="1" applyFont="1" applyAlignment="1">
      <alignment vertical="center"/>
    </xf>
    <xf numFmtId="49" fontId="7" fillId="0" borderId="1" xfId="189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189" applyNumberFormat="1" applyFont="1" applyFill="1" applyBorder="1" applyAlignment="1" applyProtection="1">
      <alignment horizontal="center" vertical="center" wrapText="1"/>
    </xf>
    <xf numFmtId="49" fontId="7" fillId="0" borderId="1" xfId="189" applyNumberFormat="1" applyFont="1" applyFill="1" applyBorder="1" applyAlignment="1" applyProtection="1">
      <alignment horizontal="center" vertical="center" wrapText="1"/>
    </xf>
    <xf numFmtId="49" fontId="8" fillId="0" borderId="1" xfId="3" applyNumberFormat="1" applyFont="1" applyFill="1" applyBorder="1" applyAlignment="1" applyProtection="1">
      <alignment horizontal="center" vertical="center"/>
    </xf>
    <xf numFmtId="196" fontId="9" fillId="0" borderId="1" xfId="1" applyNumberFormat="1" applyFont="1" applyBorder="1" applyAlignment="1" applyProtection="1">
      <alignment vertical="center"/>
    </xf>
    <xf numFmtId="196" fontId="9" fillId="0" borderId="1" xfId="1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2" fontId="10" fillId="0" borderId="1" xfId="0" applyNumberFormat="1" applyFont="1" applyFill="1" applyBorder="1" applyAlignment="1">
      <alignment horizontal="right"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2" fontId="10" fillId="0" borderId="1" xfId="0" applyNumberFormat="1" applyFont="1" applyFill="1" applyBorder="1" applyAlignment="1" applyProtection="1">
      <alignment horizontal="right" vertical="center"/>
      <protection locked="0"/>
    </xf>
    <xf numFmtId="2" fontId="10" fillId="2" borderId="1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7" fillId="0" borderId="1" xfId="189" applyFont="1" applyFill="1" applyBorder="1" applyAlignment="1">
      <alignment horizontal="center" vertical="center" wrapText="1"/>
    </xf>
    <xf numFmtId="0" fontId="7" fillId="0" borderId="1" xfId="189" applyFont="1" applyFill="1" applyBorder="1" applyAlignment="1">
      <alignment horizontal="center" vertical="center"/>
    </xf>
    <xf numFmtId="196" fontId="7" fillId="0" borderId="1" xfId="3" applyNumberFormat="1" applyFont="1" applyFill="1" applyBorder="1" applyAlignment="1" applyProtection="1">
      <alignment horizontal="right" vertical="center"/>
      <protection locked="0"/>
    </xf>
    <xf numFmtId="196" fontId="9" fillId="0" borderId="1" xfId="1" applyNumberFormat="1" applyFont="1" applyFill="1" applyBorder="1" applyAlignment="1" applyProtection="1">
      <alignment horizontal="right" vertical="center"/>
      <protection locked="0"/>
    </xf>
    <xf numFmtId="199" fontId="9" fillId="0" borderId="1" xfId="1" applyNumberFormat="1" applyFont="1" applyFill="1" applyBorder="1" applyAlignment="1" applyProtection="1">
      <alignment horizontal="right" vertical="center"/>
      <protection locked="0"/>
    </xf>
    <xf numFmtId="49" fontId="7" fillId="0" borderId="1" xfId="3" applyNumberFormat="1" applyFont="1" applyFill="1" applyBorder="1" applyAlignment="1" applyProtection="1">
      <alignment horizontal="left" vertical="center" indent="1"/>
    </xf>
    <xf numFmtId="0" fontId="12" fillId="0" borderId="1" xfId="1205" applyFill="1" applyBorder="1"/>
    <xf numFmtId="0" fontId="11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Fill="1"/>
    <xf numFmtId="0" fontId="0" fillId="0" borderId="0" xfId="0" applyFont="1" applyFill="1" applyAlignment="1">
      <alignment horizontal="right" vertical="center"/>
    </xf>
    <xf numFmtId="0" fontId="7" fillId="0" borderId="1" xfId="1205" applyFont="1" applyBorder="1" applyAlignment="1">
      <alignment horizontal="center" vertical="center" wrapText="1"/>
    </xf>
    <xf numFmtId="0" fontId="7" fillId="0" borderId="1" xfId="1205" applyFont="1" applyFill="1" applyBorder="1" applyAlignment="1">
      <alignment horizontal="center" vertical="center" wrapText="1"/>
    </xf>
    <xf numFmtId="0" fontId="7" fillId="0" borderId="1" xfId="1205" applyFont="1" applyFill="1" applyBorder="1" applyAlignment="1">
      <alignment horizontal="center" vertical="center"/>
    </xf>
    <xf numFmtId="0" fontId="13" fillId="0" borderId="1" xfId="1205" applyFont="1" applyFill="1" applyBorder="1" applyAlignment="1">
      <alignment horizontal="center" vertical="center"/>
    </xf>
    <xf numFmtId="196" fontId="7" fillId="0" borderId="1" xfId="1207" applyNumberFormat="1" applyFont="1" applyBorder="1" applyAlignment="1">
      <alignment vertical="center"/>
    </xf>
    <xf numFmtId="0" fontId="5" fillId="0" borderId="1" xfId="1205" applyFont="1" applyFill="1" applyBorder="1" applyAlignment="1">
      <alignment horizontal="left" vertical="center"/>
    </xf>
    <xf numFmtId="49" fontId="7" fillId="0" borderId="1" xfId="1205" applyNumberFormat="1" applyFont="1" applyFill="1" applyBorder="1" applyAlignment="1">
      <alignment horizontal="left" vertical="center"/>
    </xf>
    <xf numFmtId="196" fontId="7" fillId="0" borderId="1" xfId="1207" applyNumberFormat="1" applyFont="1" applyFill="1" applyBorder="1" applyAlignment="1">
      <alignment vertical="center"/>
    </xf>
    <xf numFmtId="0" fontId="0" fillId="0" borderId="1" xfId="0" applyBorder="1"/>
    <xf numFmtId="196" fontId="9" fillId="0" borderId="3" xfId="1" applyNumberFormat="1" applyFont="1" applyFill="1" applyBorder="1" applyAlignment="1" applyProtection="1">
      <alignment horizontal="right" vertical="center"/>
      <protection locked="0"/>
    </xf>
    <xf numFmtId="199" fontId="9" fillId="0" borderId="3" xfId="1" applyNumberFormat="1" applyFont="1" applyFill="1" applyBorder="1" applyAlignment="1" applyProtection="1">
      <alignment horizontal="right" vertical="center"/>
      <protection locked="0"/>
    </xf>
    <xf numFmtId="0" fontId="7" fillId="0" borderId="1" xfId="1205" applyFont="1" applyFill="1" applyBorder="1" applyAlignment="1">
      <alignment horizontal="left" vertical="center"/>
    </xf>
    <xf numFmtId="49" fontId="5" fillId="0" borderId="1" xfId="1205" applyNumberFormat="1" applyFont="1" applyFill="1" applyBorder="1" applyAlignment="1">
      <alignment horizontal="left" vertical="center"/>
    </xf>
    <xf numFmtId="49" fontId="7" fillId="0" borderId="1" xfId="1205" applyNumberFormat="1" applyFont="1" applyBorder="1" applyAlignment="1">
      <alignment horizontal="left" vertical="center"/>
    </xf>
    <xf numFmtId="0" fontId="14" fillId="0" borderId="0" xfId="0" applyFont="1"/>
    <xf numFmtId="0" fontId="15" fillId="0" borderId="0" xfId="0" applyFont="1" applyAlignment="1">
      <alignment horizontal="center"/>
    </xf>
    <xf numFmtId="0" fontId="4" fillId="0" borderId="0" xfId="0" applyFont="1"/>
    <xf numFmtId="0" fontId="16" fillId="0" borderId="0" xfId="1206" applyFont="1"/>
    <xf numFmtId="0" fontId="17" fillId="0" borderId="0" xfId="1206" applyFont="1" applyAlignment="1">
      <alignment horizontal="center" vertical="center" wrapText="1"/>
    </xf>
    <xf numFmtId="0" fontId="18" fillId="0" borderId="0" xfId="1206" applyFont="1" applyAlignment="1">
      <alignment horizontal="center" vertical="center" wrapText="1"/>
    </xf>
    <xf numFmtId="0" fontId="19" fillId="0" borderId="0" xfId="1206" applyFont="1" applyAlignment="1">
      <alignment horizontal="center"/>
    </xf>
    <xf numFmtId="0" fontId="20" fillId="0" borderId="0" xfId="1206" applyFont="1" applyAlignment="1"/>
    <xf numFmtId="0" fontId="20" fillId="0" borderId="0" xfId="1206" applyFont="1" applyAlignment="1">
      <alignment horizontal="center"/>
    </xf>
    <xf numFmtId="0" fontId="21" fillId="0" borderId="0" xfId="1206" applyFont="1" applyAlignment="1">
      <alignment horizontal="center"/>
    </xf>
    <xf numFmtId="0" fontId="22" fillId="0" borderId="0" xfId="1206" applyFont="1" applyAlignment="1">
      <alignment horizontal="center"/>
    </xf>
    <xf numFmtId="0" fontId="21" fillId="0" borderId="0" xfId="1206" applyFont="1" applyAlignment="1"/>
    <xf numFmtId="0" fontId="23" fillId="0" borderId="0" xfId="1206" applyFont="1" applyAlignment="1"/>
  </cellXfs>
  <cellStyles count="19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x0007_" xfId="49"/>
    <cellStyle name="?鹎%U龡&amp;H齲_x0001_C铣_x0014__x0007__x0001__x0001_" xfId="50"/>
    <cellStyle name="@ET_Style?CF_Style_1" xfId="51"/>
    <cellStyle name="_(081201原稿)政府大专项" xfId="52"/>
    <cellStyle name="_(081201原稿)政府大专项_高新区人代会（2015年含9项基金后市局调整）12(1).12" xfId="53"/>
    <cellStyle name="_(081201原稿)政府大专项_古塔" xfId="54"/>
    <cellStyle name="_(081201原稿)政府大专项_古塔_高新区人代会（2015年含9项基金后市局调整）12(1).12" xfId="55"/>
    <cellStyle name="_(081201原稿)政府大专项_沈阳" xfId="56"/>
    <cellStyle name="_(081201原稿)政府大专项_沈阳_高新区人代会（2015年含9项基金后市局调整）12(1).12" xfId="57"/>
    <cellStyle name="_(081201原稿)政府大专项_沈阳_古塔" xfId="58"/>
    <cellStyle name="_(081201原稿)政府大专项_沈阳_古塔_高新区人代会（2015年含9项基金后市局调整）12(1).12" xfId="59"/>
    <cellStyle name="_(081201原稿)政府大专项_沈阳_义县" xfId="60"/>
    <cellStyle name="_(081201原稿)政府大专项_沈阳_义县_高新区人代会（2015年含9项基金后市局调整）12(1).12" xfId="61"/>
    <cellStyle name="_(081201原稿)政府大专项_义县" xfId="62"/>
    <cellStyle name="_(081201原稿)政府大专项_义县_高新区人代会（2015年含9项基金后市局调整）12(1).12" xfId="63"/>
    <cellStyle name="_（2007 12 3）按专项分类编制2008年养老保险中心部门预算(定稿）" xfId="64"/>
    <cellStyle name="_（2007 12 3）按专项分类编制2008年养老保险中心部门预算(定稿） (2)" xfId="65"/>
    <cellStyle name="_（2007 12 3）按专项分类编制2008年养老保险中心部门预算(定稿） (2)_高新区人代会（2015年含9项基金后市局调整）12(1).12" xfId="66"/>
    <cellStyle name="_（2007 12 3）按专项分类编制2008年养老保险中心部门预算(定稿） (2)_古塔" xfId="67"/>
    <cellStyle name="_（2007 12 3）按专项分类编制2008年养老保险中心部门预算(定稿） (2)_古塔_高新区人代会（2015年含9项基金后市局调整）12(1).12" xfId="68"/>
    <cellStyle name="_（2007 12 3）按专项分类编制2008年养老保险中心部门预算(定稿） (2)_沈阳" xfId="69"/>
    <cellStyle name="_（2007 12 3）按专项分类编制2008年养老保险中心部门预算(定稿） (2)_沈阳_高新区人代会（2015年含9项基金后市局调整）12(1).12" xfId="70"/>
    <cellStyle name="_（2007 12 3）按专项分类编制2008年养老保险中心部门预算(定稿） (2)_沈阳_古塔" xfId="71"/>
    <cellStyle name="_（2007 12 3）按专项分类编制2008年养老保险中心部门预算(定稿） (2)_沈阳_古塔_高新区人代会（2015年含9项基金后市局调整）12(1).12" xfId="72"/>
    <cellStyle name="_（2007 12 3）按专项分类编制2008年养老保险中心部门预算(定稿） (2)_沈阳_义县" xfId="73"/>
    <cellStyle name="_（2007 12 3）按专项分类编制2008年养老保险中心部门预算(定稿） (2)_沈阳_义县_高新区人代会（2015年含9项基金后市局调整）12(1).12" xfId="74"/>
    <cellStyle name="_（2007 12 3）按专项分类编制2008年养老保险中心部门预算(定稿） (2)_义县" xfId="75"/>
    <cellStyle name="_（2007 12 3）按专项分类编制2008年养老保险中心部门预算(定稿） (2)_义县_高新区人代会（2015年含9项基金后市局调整）12(1).12" xfId="76"/>
    <cellStyle name="_（2007 12 3）按专项分类编制2008年养老保险中心部门预算(定稿）_高新区人代会（2015年含9项基金后市局调整）12(1).12" xfId="77"/>
    <cellStyle name="_（2007 12 3）按专项分类编制2008年养老保险中心部门预算(定稿）_古塔" xfId="78"/>
    <cellStyle name="_（2007 12 3）按专项分类编制2008年养老保险中心部门预算(定稿）_古塔_高新区人代会（2015年含9项基金后市局调整）12(1).12" xfId="79"/>
    <cellStyle name="_（2007 12 3）按专项分类编制2008年养老保险中心部门预算(定稿）_沈阳" xfId="80"/>
    <cellStyle name="_（2007 12 3）按专项分类编制2008年养老保险中心部门预算(定稿）_沈阳_高新区人代会（2015年含9项基金后市局调整）12(1).12" xfId="81"/>
    <cellStyle name="_（2007 12 3）按专项分类编制2008年养老保险中心部门预算(定稿）_沈阳_古塔" xfId="82"/>
    <cellStyle name="_（2007 12 3）按专项分类编制2008年养老保险中心部门预算(定稿）_沈阳_古塔_高新区人代会（2015年含9项基金后市局调整）12(1).12" xfId="83"/>
    <cellStyle name="_（2007 12 3）按专项分类编制2008年养老保险中心部门预算(定稿）_沈阳_义县" xfId="84"/>
    <cellStyle name="_（2007 12 3）按专项分类编制2008年养老保险中心部门预算(定稿）_沈阳_义县_高新区人代会（2015年含9项基金后市局调整）12(1).12" xfId="85"/>
    <cellStyle name="_（2007 12 3）按专项分类编制2008年养老保险中心部门预算(定稿）_义县" xfId="86"/>
    <cellStyle name="_（2007 12 3）按专项分类编制2008年养老保险中心部门预算(定稿）_义县_高新区人代会（2015年含9项基金后市局调整）12(1).12" xfId="87"/>
    <cellStyle name="_08教科文处专项汇总专项总表" xfId="88"/>
    <cellStyle name="_08经建部门专项" xfId="89"/>
    <cellStyle name="_08流通处部门专项汇总1" xfId="90"/>
    <cellStyle name="_08政法处部门专项（第四稿）报预算" xfId="91"/>
    <cellStyle name="_08政法处部门专项（正确稿分类）含结转项目" xfId="92"/>
    <cellStyle name="_12.24调08综合处部门专项1" xfId="93"/>
    <cellStyle name="_14新宾" xfId="94"/>
    <cellStyle name="_2002-2005年省对市补助情况表(最后)" xfId="95"/>
    <cellStyle name="_2005年收支预计和2006年收入预算" xfId="96"/>
    <cellStyle name="_2005年预算" xfId="97"/>
    <cellStyle name="_2006年预算（收入增幅13％，支出16％）-12月20日修改" xfId="98"/>
    <cellStyle name="_2007年11月加班（市长汇报） (2)" xfId="99"/>
    <cellStyle name="_2007年11月加班（市长汇报） (2)_高新区人代会（2015年含9项基金后市局调整）12(1).12" xfId="100"/>
    <cellStyle name="_2007年11月加班（市长汇报） (2)_古塔" xfId="101"/>
    <cellStyle name="_2007年11月加班（市长汇报） (2)_古塔_高新区人代会（2015年含9项基金后市局调整）12(1).12" xfId="102"/>
    <cellStyle name="_2007年11月加班（市长汇报） (2)_沈阳" xfId="103"/>
    <cellStyle name="_2007年11月加班（市长汇报） (2)_沈阳_高新区人代会（2015年含9项基金后市局调整）12(1).12" xfId="104"/>
    <cellStyle name="_2007年11月加班（市长汇报） (2)_沈阳_古塔" xfId="105"/>
    <cellStyle name="_2007年11月加班（市长汇报） (2)_沈阳_古塔_高新区人代会（2015年含9项基金后市局调整）12(1).12" xfId="106"/>
    <cellStyle name="_2007年11月加班（市长汇报） (2)_沈阳_义县" xfId="107"/>
    <cellStyle name="_2007年11月加班（市长汇报） (2)_沈阳_义县_高新区人代会（2015年含9项基金后市局调整）12(1).12" xfId="108"/>
    <cellStyle name="_2007年11月加班（市长汇报） (2)_义县" xfId="109"/>
    <cellStyle name="_2007年11月加班（市长汇报） (2)_义县_高新区人代会（2015年含9项基金后市局调整）12(1).12" xfId="110"/>
    <cellStyle name="_2007年市本级政府专项资金支出完成情况统计表(最后)" xfId="111"/>
    <cellStyle name="_2007年市本级政府专项资金支出完成情况统计表(最后)_高新区人代会（2015年含9项基金后市局调整）12(1).12" xfId="112"/>
    <cellStyle name="_2007年市本级政府专项资金支出完成情况统计表(最后)_古塔" xfId="113"/>
    <cellStyle name="_2007年市本级政府专项资金支出完成情况统计表(最后)_古塔_高新区人代会（2015年含9项基金后市局调整）12(1).12" xfId="114"/>
    <cellStyle name="_2007年市本级政府专项资金支出完成情况统计表(最后)_沈阳" xfId="115"/>
    <cellStyle name="_2007年市本级政府专项资金支出完成情况统计表(最后)_沈阳_高新区人代会（2015年含9项基金后市局调整）12(1).12" xfId="116"/>
    <cellStyle name="_2007年市本级政府专项资金支出完成情况统计表(最后)_沈阳_古塔" xfId="117"/>
    <cellStyle name="_2007年市本级政府专项资金支出完成情况统计表(最后)_沈阳_古塔_高新区人代会（2015年含9项基金后市局调整）12(1).12" xfId="118"/>
    <cellStyle name="_2007年市本级政府专项资金支出完成情况统计表(最后)_沈阳_义县" xfId="119"/>
    <cellStyle name="_2007年市本级政府专项资金支出完成情况统计表(最后)_沈阳_义县_高新区人代会（2015年含9项基金后市局调整）12(1).12" xfId="120"/>
    <cellStyle name="_2007年市本级政府专项资金支出完成情况统计表(最后)_义县" xfId="121"/>
    <cellStyle name="_2007年市本级政府专项资金支出完成情况统计表(最后)_义县_高新区人代会（2015年含9项基金后市局调整）12(1).12" xfId="122"/>
    <cellStyle name="_2008年分管部门财力需求情况第三次测算" xfId="123"/>
    <cellStyle name="_2008年分管部门财力需求情况第三次测算_高新区人代会（2015年含9项基金后市局调整）12(1).12" xfId="124"/>
    <cellStyle name="_2008年分管部门财力需求情况第三次测算_古塔" xfId="125"/>
    <cellStyle name="_2008年分管部门财力需求情况第三次测算_古塔_高新区人代会（2015年含9项基金后市局调整）12(1).12" xfId="126"/>
    <cellStyle name="_2008年分管部门财力需求情况第三次测算_沈阳" xfId="127"/>
    <cellStyle name="_2008年分管部门财力需求情况第三次测算_沈阳_高新区人代会（2015年含9项基金后市局调整）12(1).12" xfId="128"/>
    <cellStyle name="_2008年分管部门财力需求情况第三次测算_沈阳_古塔" xfId="129"/>
    <cellStyle name="_2008年分管部门财力需求情况第三次测算_沈阳_古塔_高新区人代会（2015年含9项基金后市局调整）12(1).12" xfId="130"/>
    <cellStyle name="_2008年分管部门财力需求情况第三次测算_沈阳_义县" xfId="131"/>
    <cellStyle name="_2008年分管部门财力需求情况第三次测算_沈阳_义县_高新区人代会（2015年含9项基金后市局调整）12(1).12" xfId="132"/>
    <cellStyle name="_2008年分管部门财力需求情况第三次测算_义县" xfId="133"/>
    <cellStyle name="_2008年分管部门财力需求情况第三次测算_义县_高新区人代会（2015年含9项基金后市局调整）12(1).12" xfId="134"/>
    <cellStyle name="_2008年结算明细事项" xfId="135"/>
    <cellStyle name="_2008年市本级政府专项资金支出预算安排情况统计表(最后)" xfId="136"/>
    <cellStyle name="_2008年市本级政府专项资金支出预算安排情况统计表(最后)_高新区人代会（2015年含9项基金后市局调整）12(1).12" xfId="137"/>
    <cellStyle name="_2008年市本级政府专项资金支出预算安排情况统计表(最后)_古塔" xfId="138"/>
    <cellStyle name="_2008年市本级政府专项资金支出预算安排情况统计表(最后)_古塔_高新区人代会（2015年含9项基金后市局调整）12(1).12" xfId="139"/>
    <cellStyle name="_2008年市本级政府专项资金支出预算安排情况统计表(最后)_沈阳" xfId="140"/>
    <cellStyle name="_2008年市本级政府专项资金支出预算安排情况统计表(最后)_沈阳_高新区人代会（2015年含9项基金后市局调整）12(1).12" xfId="141"/>
    <cellStyle name="_2008年市本级政府专项资金支出预算安排情况统计表(最后)_沈阳_古塔" xfId="142"/>
    <cellStyle name="_2008年市本级政府专项资金支出预算安排情况统计表(最后)_沈阳_古塔_高新区人代会（2015年含9项基金后市局调整）12(1).12" xfId="143"/>
    <cellStyle name="_2008年市本级政府专项资金支出预算安排情况统计表(最后)_沈阳_义县" xfId="144"/>
    <cellStyle name="_2008年市本级政府专项资金支出预算安排情况统计表(最后)_沈阳_义县_高新区人代会（2015年含9项基金后市局调整）12(1).12" xfId="145"/>
    <cellStyle name="_2008年市本级政府专项资金支出预算安排情况统计表(最后)_义县" xfId="146"/>
    <cellStyle name="_2008年市本级政府专项资金支出预算安排情况统计表(最后)_义县_高新区人代会（2015年含9项基金后市局调整）12(1).12" xfId="147"/>
    <cellStyle name="_2008年总分机构基本情况表（090211)" xfId="148"/>
    <cellStyle name="_2008年总分机构基本情况表（090211)_高新区人代会（2015年含9项基金后市局调整）12(1).12" xfId="149"/>
    <cellStyle name="_2008年总分机构基本情况表（090211)_古塔" xfId="150"/>
    <cellStyle name="_2008年总分机构基本情况表（090211)_古塔_高新区人代会（2015年含9项基金后市局调整）12(1).12" xfId="151"/>
    <cellStyle name="_2008年总分机构基本情况表（090211)_沈阳" xfId="152"/>
    <cellStyle name="_2008年总分机构基本情况表（090211)_沈阳_高新区人代会（2015年含9项基金后市局调整）12(1).12" xfId="153"/>
    <cellStyle name="_2008年总分机构基本情况表（090211)_沈阳_古塔" xfId="154"/>
    <cellStyle name="_2008年总分机构基本情况表（090211)_沈阳_古塔_高新区人代会（2015年含9项基金后市局调整）12(1).12" xfId="155"/>
    <cellStyle name="_2008年总分机构基本情况表（090211)_沈阳_义县" xfId="156"/>
    <cellStyle name="_2008年总分机构基本情况表（090211)_沈阳_义县_高新区人代会（2015年含9项基金后市局调整）12(1).12" xfId="157"/>
    <cellStyle name="_2008年总分机构基本情况表（090211)_义县" xfId="158"/>
    <cellStyle name="_2008年总分机构基本情况表（090211)_义县_高新区人代会（2015年含9项基金后市局调整）12(1).12" xfId="159"/>
    <cellStyle name="_2008年总分机构基本情况表（定稿)" xfId="160"/>
    <cellStyle name="_2008年总分机构基本情况表（定稿)_高新区人代会（2015年含9项基金后市局调整）12(1).12" xfId="161"/>
    <cellStyle name="_2008年总分机构基本情况表（定稿)_古塔" xfId="162"/>
    <cellStyle name="_2008年总分机构基本情况表（定稿)_古塔_高新区人代会（2015年含9项基金后市局调整）12(1).12" xfId="163"/>
    <cellStyle name="_2008年总分机构基本情况表（定稿)_沈阳" xfId="164"/>
    <cellStyle name="_2008年总分机构基本情况表（定稿)_沈阳_高新区人代会（2015年含9项基金后市局调整）12(1).12" xfId="165"/>
    <cellStyle name="_2008年总分机构基本情况表（定稿)_沈阳_古塔" xfId="166"/>
    <cellStyle name="_2008年总分机构基本情况表（定稿)_沈阳_古塔_高新区人代会（2015年含9项基金后市局调整）12(1).12" xfId="167"/>
    <cellStyle name="_2008年总分机构基本情况表（定稿)_沈阳_义县" xfId="168"/>
    <cellStyle name="_2008年总分机构基本情况表（定稿)_沈阳_义县_高新区人代会（2015年含9项基金后市局调整）12(1).12" xfId="169"/>
    <cellStyle name="_2008年总分机构基本情况表（定稿)_义县" xfId="170"/>
    <cellStyle name="_2008年总分机构基本情况表（定稿)_义县_高新区人代会（2015年含9项基金后市局调整）12(1).12" xfId="171"/>
    <cellStyle name="_20100326高清市院遂宁检察院1080P配置清单26日改" xfId="172"/>
    <cellStyle name="_Book1" xfId="173"/>
    <cellStyle name="_Book1_1" xfId="174"/>
    <cellStyle name="_Book1_2" xfId="175"/>
    <cellStyle name="_Book1_3.公共财政预算平衡" xfId="176"/>
    <cellStyle name="_Book1_高新区人代会（2015年含9项基金后市局调整）12(1).12" xfId="177"/>
    <cellStyle name="_Book1_古塔" xfId="178"/>
    <cellStyle name="_Book1_古塔_高新区人代会（2015年含9项基金后市局调整）12(1).12" xfId="179"/>
    <cellStyle name="_Book1_沈阳" xfId="180"/>
    <cellStyle name="_Book1_沈阳_高新区人代会（2015年含9项基金后市局调整）12(1).12" xfId="181"/>
    <cellStyle name="_Book1_沈阳_古塔" xfId="182"/>
    <cellStyle name="_Book1_沈阳_古塔_高新区人代会（2015年含9项基金后市局调整）12(1).12" xfId="183"/>
    <cellStyle name="_Book1_沈阳_义县" xfId="184"/>
    <cellStyle name="_Book1_沈阳_义县_高新区人代会（2015年含9项基金后市局调整）12(1).12" xfId="185"/>
    <cellStyle name="_Book1_义县" xfId="186"/>
    <cellStyle name="_Book1_义县_高新区人代会（2015年含9项基金后市局调整）12(1).12" xfId="187"/>
    <cellStyle name="_Book2 (6)" xfId="188"/>
    <cellStyle name="_ET_STYLE_NoName_00_" xfId="189"/>
    <cellStyle name="_ET_STYLE_NoName_00__3.公共财政预算平衡" xfId="190"/>
    <cellStyle name="_ET_STYLE_NoName_00__Book1" xfId="191"/>
    <cellStyle name="_ET_STYLE_NoName_00__Book1_1" xfId="192"/>
    <cellStyle name="_ET_STYLE_NoName_00__Sheet3" xfId="193"/>
    <cellStyle name="_ET_STYLE_NoName_00__县级基本财力保障机制2011年发文附表(资金分配)" xfId="194"/>
    <cellStyle name="_norma1" xfId="195"/>
    <cellStyle name="_报局党组(部门预算）改20080107 (3)" xfId="196"/>
    <cellStyle name="_表7" xfId="197"/>
    <cellStyle name="_表7_高新区人代会（2015年含9项基金后市局调整）12(1).12" xfId="198"/>
    <cellStyle name="_表7_古塔" xfId="199"/>
    <cellStyle name="_表7_古塔_高新区人代会（2015年含9项基金后市局调整）12(1).12" xfId="200"/>
    <cellStyle name="_表7_沈阳" xfId="201"/>
    <cellStyle name="_表7_沈阳_高新区人代会（2015年含9项基金后市局调整）12(1).12" xfId="202"/>
    <cellStyle name="_表7_沈阳_古塔" xfId="203"/>
    <cellStyle name="_表7_沈阳_古塔_高新区人代会（2015年含9项基金后市局调整）12(1).12" xfId="204"/>
    <cellStyle name="_表7_沈阳_义县" xfId="205"/>
    <cellStyle name="_表7_沈阳_义县_高新区人代会（2015年含9项基金后市局调整）12(1).12" xfId="206"/>
    <cellStyle name="_表7_义县" xfId="207"/>
    <cellStyle name="_表7_义县_高新区人代会（2015年含9项基金后市局调整）12(1).12" xfId="208"/>
    <cellStyle name="_布置县区(平衡部分）" xfId="209"/>
    <cellStyle name="_部门预算需求20071207郭立新" xfId="210"/>
    <cellStyle name="_部门预算需求20071207郭立新_高新区人代会（2015年含9项基金后市局调整）12(1).12" xfId="211"/>
    <cellStyle name="_部门预算需求20071207郭立新_古塔" xfId="212"/>
    <cellStyle name="_部门预算需求20071207郭立新_古塔_高新区人代会（2015年含9项基金后市局调整）12(1).12" xfId="213"/>
    <cellStyle name="_部门预算需求20071207郭立新_沈阳" xfId="214"/>
    <cellStyle name="_部门预算需求20071207郭立新_沈阳_高新区人代会（2015年含9项基金后市局调整）12(1).12" xfId="215"/>
    <cellStyle name="_部门预算需求20071207郭立新_沈阳_古塔" xfId="216"/>
    <cellStyle name="_部门预算需求20071207郭立新_沈阳_古塔_高新区人代会（2015年含9项基金后市局调整）12(1).12" xfId="217"/>
    <cellStyle name="_部门预算需求20071207郭立新_沈阳_义县" xfId="218"/>
    <cellStyle name="_部门预算需求20071207郭立新_沈阳_义县_高新区人代会（2015年含9项基金后市局调整）12(1).12" xfId="219"/>
    <cellStyle name="_部门预算需求20071207郭立新_义县" xfId="220"/>
    <cellStyle name="_部门预算需求20071207郭立新_义县_高新区人代会（2015年含9项基金后市局调整）12(1).12" xfId="221"/>
    <cellStyle name="_大连市2005年一般预算收入完成情况监控表12.19" xfId="222"/>
    <cellStyle name="_大型活动" xfId="223"/>
    <cellStyle name="_大型活动_高新区人代会（2015年含9项基金后市局调整）12(1).12" xfId="224"/>
    <cellStyle name="_大型活动_古塔" xfId="225"/>
    <cellStyle name="_大型活动_古塔_高新区人代会（2015年含9项基金后市局调整）12(1).12" xfId="226"/>
    <cellStyle name="_大型活动_沈阳" xfId="227"/>
    <cellStyle name="_大型活动_沈阳_高新区人代会（2015年含9项基金后市局调整）12(1).12" xfId="228"/>
    <cellStyle name="_大型活动_沈阳_古塔" xfId="229"/>
    <cellStyle name="_大型活动_沈阳_古塔_高新区人代会（2015年含9项基金后市局调整）12(1).12" xfId="230"/>
    <cellStyle name="_大型活动_沈阳_义县" xfId="231"/>
    <cellStyle name="_大型活动_沈阳_义县_高新区人代会（2015年含9项基金后市局调整）12(1).12" xfId="232"/>
    <cellStyle name="_大型活动_义县" xfId="233"/>
    <cellStyle name="_大型活动_义县_高新区人代会（2015年含9项基金后市局调整）12(1).12" xfId="234"/>
    <cellStyle name="_非税报人代会报告附表（基金）2015(1).1.4" xfId="235"/>
    <cellStyle name="_附表表样（政法处）" xfId="236"/>
    <cellStyle name="_附表表样（政法处）_高新区人代会（2015年含9项基金后市局调整）12(1).12" xfId="237"/>
    <cellStyle name="_附表表样（政法处）_古塔" xfId="238"/>
    <cellStyle name="_附表表样（政法处）_古塔_高新区人代会（2015年含9项基金后市局调整）12(1).12" xfId="239"/>
    <cellStyle name="_附表表样（政法处）_沈阳" xfId="240"/>
    <cellStyle name="_附表表样（政法处）_沈阳_高新区人代会（2015年含9项基金后市局调整）12(1).12" xfId="241"/>
    <cellStyle name="_附表表样（政法处）_沈阳_古塔" xfId="242"/>
    <cellStyle name="_附表表样（政法处）_沈阳_古塔_高新区人代会（2015年含9项基金后市局调整）12(1).12" xfId="243"/>
    <cellStyle name="_附表表样（政法处）_沈阳_义县" xfId="244"/>
    <cellStyle name="_附表表样（政法处）_沈阳_义县_高新区人代会（2015年含9项基金后市局调整）12(1).12" xfId="245"/>
    <cellStyle name="_附表表样（政法处）_义县" xfId="246"/>
    <cellStyle name="_附表表样（政法处）_义县_高新区人代会（2015年含9项基金后市局调整）12(1).12" xfId="247"/>
    <cellStyle name="_副本2003年全国县级财政情况表" xfId="248"/>
    <cellStyle name="_副本2009年国税总分机构" xfId="249"/>
    <cellStyle name="_副本2009年国税总分机构_高新区人代会（2015年含9项基金后市局调整）12(1).12" xfId="250"/>
    <cellStyle name="_副本2009年国税总分机构_古塔" xfId="251"/>
    <cellStyle name="_副本2009年国税总分机构_古塔_高新区人代会（2015年含9项基金后市局调整）12(1).12" xfId="252"/>
    <cellStyle name="_副本2009年国税总分机构_义县" xfId="253"/>
    <cellStyle name="_副本2009年国税总分机构_义县_高新区人代会（2015年含9项基金后市局调整）12(1).12" xfId="254"/>
    <cellStyle name="_各市加班表-支出" xfId="255"/>
    <cellStyle name="_汇总表5%还原(20080130" xfId="256"/>
    <cellStyle name="_汇总表5%还原(20080130_高新区人代会（2015年含9项基金后市局调整）12(1).12" xfId="257"/>
    <cellStyle name="_汇总表5%还原(20080130_古塔" xfId="258"/>
    <cellStyle name="_汇总表5%还原(20080130_古塔_高新区人代会（2015年含9项基金后市局调整）12(1).12" xfId="259"/>
    <cellStyle name="_汇总表5%还原(20080130_沈阳" xfId="260"/>
    <cellStyle name="_汇总表5%还原(20080130_沈阳_高新区人代会（2015年含9项基金后市局调整）12(1).12" xfId="261"/>
    <cellStyle name="_汇总表5%还原(20080130_沈阳_古塔" xfId="262"/>
    <cellStyle name="_汇总表5%还原(20080130_沈阳_古塔_高新区人代会（2015年含9项基金后市局调整）12(1).12" xfId="263"/>
    <cellStyle name="_汇总表5%还原(20080130_沈阳_义县" xfId="264"/>
    <cellStyle name="_汇总表5%还原(20080130_沈阳_义县_高新区人代会（2015年含9项基金后市局调整）12(1).12" xfId="265"/>
    <cellStyle name="_汇总表5%还原(20080130_义县" xfId="266"/>
    <cellStyle name="_汇总表5%还原(20080130_义县_高新区人代会（2015年含9项基金后市局调整）12(1).12" xfId="267"/>
    <cellStyle name="_农业处填报12.9" xfId="268"/>
    <cellStyle name="_农业处填报12.9_高新区人代会（2015年含9项基金后市局调整）12(1).12" xfId="269"/>
    <cellStyle name="_农业处填报12.9_古塔" xfId="270"/>
    <cellStyle name="_农业处填报12.9_古塔_高新区人代会（2015年含9项基金后市局调整）12(1).12" xfId="271"/>
    <cellStyle name="_农业处填报12.9_沈阳" xfId="272"/>
    <cellStyle name="_农业处填报12.9_沈阳_高新区人代会（2015年含9项基金后市局调整）12(1).12" xfId="273"/>
    <cellStyle name="_农业处填报12.9_沈阳_古塔" xfId="274"/>
    <cellStyle name="_农业处填报12.9_沈阳_古塔_高新区人代会（2015年含9项基金后市局调整）12(1).12" xfId="275"/>
    <cellStyle name="_农业处填报12.9_沈阳_义县" xfId="276"/>
    <cellStyle name="_农业处填报12.9_沈阳_义县_高新区人代会（2015年含9项基金后市局调整）12(1).12" xfId="277"/>
    <cellStyle name="_农业处填报12.9_义县" xfId="278"/>
    <cellStyle name="_农业处填报12.9_义县_高新区人代会（2015年含9项基金后市局调整）12(1).12" xfId="279"/>
    <cellStyle name="_企业处08专项预算(071227)" xfId="280"/>
    <cellStyle name="_弱电系统设备配置报价清单" xfId="281"/>
    <cellStyle name="_上半年分析附表（报李市长）" xfId="282"/>
    <cellStyle name="_社保部门预算项目情况表(2007 12 25)" xfId="283"/>
    <cellStyle name="_省内14市02-07年一般预算收入增幅比较表" xfId="284"/>
    <cellStyle name="_省厅人代会一般公共预算表格表样" xfId="285"/>
    <cellStyle name="_市本级部门项目支出需求及预算安排情况表" xfId="286"/>
    <cellStyle name="_市本级部门项目支出需求及预算安排情况表_高新区人代会（2015年含9项基金后市局调整）12(1).12" xfId="287"/>
    <cellStyle name="_市本级部门项目支出需求及预算安排情况表_古塔" xfId="288"/>
    <cellStyle name="_市本级部门项目支出需求及预算安排情况表_古塔_高新区人代会（2015年含9项基金后市局调整）12(1).12" xfId="289"/>
    <cellStyle name="_市本级部门项目支出需求及预算安排情况表_沈阳" xfId="290"/>
    <cellStyle name="_市本级部门项目支出需求及预算安排情况表_沈阳_高新区人代会（2015年含9项基金后市局调整）12(1).12" xfId="291"/>
    <cellStyle name="_市本级部门项目支出需求及预算安排情况表_沈阳_古塔" xfId="292"/>
    <cellStyle name="_市本级部门项目支出需求及预算安排情况表_沈阳_古塔_高新区人代会（2015年含9项基金后市局调整）12(1).12" xfId="293"/>
    <cellStyle name="_市本级部门项目支出需求及预算安排情况表_沈阳_义县" xfId="294"/>
    <cellStyle name="_市本级部门项目支出需求及预算安排情况表_沈阳_义县_高新区人代会（2015年含9项基金后市局调整）12(1).12" xfId="295"/>
    <cellStyle name="_市本级部门项目支出需求及预算安排情况表_义县" xfId="296"/>
    <cellStyle name="_市本级部门项目支出需求及预算安排情况表_义县_高新区人代会（2015年含9项基金后市局调整）12(1).12" xfId="297"/>
    <cellStyle name="_夏市长报表" xfId="298"/>
    <cellStyle name="_综合专项资金（报预算）" xfId="299"/>
    <cellStyle name="_综合专项资金（报预算）_高新区人代会（2015年含9项基金后市局调整）12(1).12" xfId="300"/>
    <cellStyle name="_综合专项资金（报预算）_古塔" xfId="301"/>
    <cellStyle name="_综合专项资金（报预算）_古塔_高新区人代会（2015年含9项基金后市局调整）12(1).12" xfId="302"/>
    <cellStyle name="_综合专项资金（报预算）_沈阳" xfId="303"/>
    <cellStyle name="_综合专项资金（报预算）_沈阳_高新区人代会（2015年含9项基金后市局调整）12(1).12" xfId="304"/>
    <cellStyle name="_综合专项资金（报预算）_沈阳_古塔" xfId="305"/>
    <cellStyle name="_综合专项资金（报预算）_沈阳_古塔_高新区人代会（2015年含9项基金后市局调整）12(1).12" xfId="306"/>
    <cellStyle name="_综合专项资金（报预算）_沈阳_义县" xfId="307"/>
    <cellStyle name="_综合专项资金（报预算）_沈阳_义县_高新区人代会（2015年含9项基金后市局调整）12(1).12" xfId="308"/>
    <cellStyle name="_综合专项资金（报预算）_义县" xfId="309"/>
    <cellStyle name="_综合专项资金（报预算）_义县_高新区人代会（2015年含9项基金后市局调整）12(1).12" xfId="310"/>
    <cellStyle name="0,0_x000d__x000a_NA_x000d__x000a_" xfId="311"/>
    <cellStyle name="0,0_x000d__x000a_NA_x000d__x000a_ 2" xfId="312"/>
    <cellStyle name="0,0_x000d__x000a_NA_x000d__x000a_ 2 2" xfId="313"/>
    <cellStyle name="0,0_x000d__x000a_NA_x000d__x000a_ 2 2 2" xfId="314"/>
    <cellStyle name="0,0_x000d__x000a_NA_x000d__x000a_ 2 2 3" xfId="315"/>
    <cellStyle name="0,0_x000d__x000a_NA_x000d__x000a_ 2 2_3.公共财政预算平衡" xfId="316"/>
    <cellStyle name="0,0_x000d__x000a_NA_x000d__x000a_ 2 3" xfId="317"/>
    <cellStyle name="0,0_x000d__x000a_NA_x000d__x000a_ 2 4" xfId="318"/>
    <cellStyle name="0,0_x000d__x000a_NA_x000d__x000a_ 2_3.公共财政预算平衡" xfId="319"/>
    <cellStyle name="0,0_x000d__x000a_NA_x000d__x000a_ 3" xfId="320"/>
    <cellStyle name="0,0_x000d__x000a_NA_x000d__x000a_ 3 2" xfId="321"/>
    <cellStyle name="0,0_x000d__x000a_NA_x000d__x000a_ 3 2 2" xfId="322"/>
    <cellStyle name="0,0_x000d__x000a_NA_x000d__x000a_ 3 2 3" xfId="323"/>
    <cellStyle name="0,0_x000d__x000a_NA_x000d__x000a_ 3 2_3.公共财政预算平衡" xfId="324"/>
    <cellStyle name="0,0_x000d__x000a_NA_x000d__x000a_ 3 3" xfId="325"/>
    <cellStyle name="0,0_x000d__x000a_NA_x000d__x000a_ 3 4" xfId="326"/>
    <cellStyle name="0,0_x000d__x000a_NA_x000d__x000a_ 3_3.公共财政预算平衡" xfId="327"/>
    <cellStyle name="0,0_x000d__x000a_NA_x000d__x000a_ 4" xfId="328"/>
    <cellStyle name="0,0_x000d__x000a_NA_x000d__x000a_ 5" xfId="329"/>
    <cellStyle name="0,0_x000d__x000a_NA_x000d__x000a__3.公共财政预算平衡" xfId="330"/>
    <cellStyle name="6mal" xfId="331"/>
    <cellStyle name="Accent1" xfId="332"/>
    <cellStyle name="Accent1 - 20%" xfId="333"/>
    <cellStyle name="Accent1 - 40%" xfId="334"/>
    <cellStyle name="Accent1 - 60%" xfId="335"/>
    <cellStyle name="Accent1_2006年33甘肃" xfId="336"/>
    <cellStyle name="Accent2" xfId="337"/>
    <cellStyle name="Accent2 - 20%" xfId="338"/>
    <cellStyle name="Accent2 - 40%" xfId="339"/>
    <cellStyle name="Accent2 - 60%" xfId="340"/>
    <cellStyle name="Accent2_2006年33甘肃" xfId="341"/>
    <cellStyle name="Accent3" xfId="342"/>
    <cellStyle name="Accent3 - 20%" xfId="343"/>
    <cellStyle name="Accent3 - 40%" xfId="344"/>
    <cellStyle name="Accent3 - 60%" xfId="345"/>
    <cellStyle name="Accent3_2006年33甘肃" xfId="346"/>
    <cellStyle name="Accent4" xfId="347"/>
    <cellStyle name="Accent4 - 20%" xfId="348"/>
    <cellStyle name="Accent4 - 40%" xfId="349"/>
    <cellStyle name="Accent4 - 60%" xfId="350"/>
    <cellStyle name="Accent4_3.公共财政预算平衡" xfId="351"/>
    <cellStyle name="Accent5" xfId="352"/>
    <cellStyle name="Accent5 - 20%" xfId="353"/>
    <cellStyle name="Accent5 - 40%" xfId="354"/>
    <cellStyle name="Accent5 - 60%" xfId="355"/>
    <cellStyle name="Accent5_3.公共财政预算平衡" xfId="356"/>
    <cellStyle name="Accent6" xfId="357"/>
    <cellStyle name="Accent6 - 20%" xfId="358"/>
    <cellStyle name="Accent6 - 40%" xfId="359"/>
    <cellStyle name="Accent6 - 60%" xfId="360"/>
    <cellStyle name="Accent6_2006年33甘肃" xfId="361"/>
    <cellStyle name="args.style" xfId="362"/>
    <cellStyle name="Calc Currency (0)" xfId="363"/>
    <cellStyle name="ColLevel_0" xfId="364"/>
    <cellStyle name="Comma [0]" xfId="365"/>
    <cellStyle name="comma zerodec" xfId="366"/>
    <cellStyle name="Comma_!!!GO" xfId="367"/>
    <cellStyle name="Currency [0]" xfId="368"/>
    <cellStyle name="Currency_!!!GO" xfId="369"/>
    <cellStyle name="Currency1" xfId="370"/>
    <cellStyle name="Date" xfId="371"/>
    <cellStyle name="Dollar (zero dec)" xfId="372"/>
    <cellStyle name="Fixed" xfId="373"/>
    <cellStyle name="Grey" xfId="374"/>
    <cellStyle name="Header1" xfId="375"/>
    <cellStyle name="Header2" xfId="376"/>
    <cellStyle name="HEADING1" xfId="377"/>
    <cellStyle name="HEADING2" xfId="378"/>
    <cellStyle name="Input [yellow]" xfId="379"/>
    <cellStyle name="Input Cells" xfId="380"/>
    <cellStyle name="Linked Cells" xfId="381"/>
    <cellStyle name="Millares [0]_96 Risk" xfId="382"/>
    <cellStyle name="Millares_96 Risk" xfId="383"/>
    <cellStyle name="Milliers [0]_!!!GO" xfId="384"/>
    <cellStyle name="Milliers_!!!GO" xfId="385"/>
    <cellStyle name="Moneda [0]_96 Risk" xfId="386"/>
    <cellStyle name="Moneda_96 Risk" xfId="387"/>
    <cellStyle name="Mon閠aire [0]_!!!GO" xfId="388"/>
    <cellStyle name="Mon閠aire_!!!GO" xfId="389"/>
    <cellStyle name="New Times Roman" xfId="390"/>
    <cellStyle name="no dec" xfId="391"/>
    <cellStyle name="Norma,_laroux_4_营业在建 (2)_E21" xfId="392"/>
    <cellStyle name="Normal - Style1" xfId="393"/>
    <cellStyle name="Normal_!!!GO" xfId="394"/>
    <cellStyle name="per.style" xfId="395"/>
    <cellStyle name="Percent [2]" xfId="396"/>
    <cellStyle name="Percent_!!!GO" xfId="397"/>
    <cellStyle name="Pourcentage_pldt" xfId="398"/>
    <cellStyle name="PSChar" xfId="399"/>
    <cellStyle name="PSDate" xfId="400"/>
    <cellStyle name="PSDec" xfId="401"/>
    <cellStyle name="PSHeading" xfId="402"/>
    <cellStyle name="PSInt" xfId="403"/>
    <cellStyle name="PSSpacer" xfId="404"/>
    <cellStyle name="RowLevel_0" xfId="405"/>
    <cellStyle name="S0" xfId="406"/>
    <cellStyle name="S1" xfId="407"/>
    <cellStyle name="S10" xfId="408"/>
    <cellStyle name="S11" xfId="409"/>
    <cellStyle name="S12" xfId="410"/>
    <cellStyle name="S13" xfId="411"/>
    <cellStyle name="S14" xfId="412"/>
    <cellStyle name="S15" xfId="413"/>
    <cellStyle name="S16" xfId="414"/>
    <cellStyle name="S17" xfId="415"/>
    <cellStyle name="S18" xfId="416"/>
    <cellStyle name="S19" xfId="417"/>
    <cellStyle name="S2" xfId="418"/>
    <cellStyle name="S20" xfId="419"/>
    <cellStyle name="S21" xfId="420"/>
    <cellStyle name="S22" xfId="421"/>
    <cellStyle name="S23" xfId="422"/>
    <cellStyle name="S24" xfId="423"/>
    <cellStyle name="S25" xfId="424"/>
    <cellStyle name="S26" xfId="425"/>
    <cellStyle name="S3" xfId="426"/>
    <cellStyle name="S4" xfId="427"/>
    <cellStyle name="S5" xfId="428"/>
    <cellStyle name="S6" xfId="429"/>
    <cellStyle name="S7" xfId="430"/>
    <cellStyle name="S8" xfId="431"/>
    <cellStyle name="S9" xfId="432"/>
    <cellStyle name="sstot" xfId="433"/>
    <cellStyle name="Standard_AREAS" xfId="434"/>
    <cellStyle name="t" xfId="435"/>
    <cellStyle name="t_HVAC Equipment (3)" xfId="436"/>
    <cellStyle name="Total" xfId="437"/>
    <cellStyle name="百分比 2" xfId="438"/>
    <cellStyle name="百分比 3" xfId="439"/>
    <cellStyle name="捠壿 [0.00]_Region Orders (2)" xfId="440"/>
    <cellStyle name="捠壿_Region Orders (2)" xfId="441"/>
    <cellStyle name="编号" xfId="442"/>
    <cellStyle name="标题1" xfId="443"/>
    <cellStyle name="表标题" xfId="444"/>
    <cellStyle name="表九___builtInStyle21" xfId="445"/>
    <cellStyle name="表三___builtInStyle22" xfId="446"/>
    <cellStyle name="部门" xfId="447"/>
    <cellStyle name="差_（省格式）01兴城" xfId="448"/>
    <cellStyle name="差_（市格式）01兴城" xfId="449"/>
    <cellStyle name="差_00省级(打印)" xfId="450"/>
    <cellStyle name="差_00省级(打印)_高新区人代会（2015年含9项基金后市局调整）12(1).12" xfId="451"/>
    <cellStyle name="差_00省级(打印)_古塔" xfId="452"/>
    <cellStyle name="差_00省级(打印)_义县" xfId="453"/>
    <cellStyle name="差_01兴城" xfId="454"/>
    <cellStyle name="差_02" xfId="455"/>
    <cellStyle name="差_02_高新区人代会（2015年含9项基金后市局调整）12(1).12" xfId="456"/>
    <cellStyle name="差_02_古塔" xfId="457"/>
    <cellStyle name="差_02_义县" xfId="458"/>
    <cellStyle name="差_02绥中" xfId="459"/>
    <cellStyle name="差_02绥中_高新区人代会（2015年含9项基金后市局调整）12(1).12" xfId="460"/>
    <cellStyle name="差_02绥中_古塔" xfId="461"/>
    <cellStyle name="差_02绥中_义县" xfId="462"/>
    <cellStyle name="差_03" xfId="463"/>
    <cellStyle name="差_03_高新区人代会（2015年含9项基金后市局调整）12(1).12" xfId="464"/>
    <cellStyle name="差_03_古塔" xfId="465"/>
    <cellStyle name="差_03_义县" xfId="466"/>
    <cellStyle name="差_03建昌" xfId="467"/>
    <cellStyle name="差_03建昌_高新区人代会（2015年含9项基金后市局调整）12(1).12" xfId="468"/>
    <cellStyle name="差_03建昌_古塔" xfId="469"/>
    <cellStyle name="差_03建昌_义县" xfId="470"/>
    <cellStyle name="差_03昭通" xfId="471"/>
    <cellStyle name="差_03昭通_高新区人代会（2015年含9项基金后市局调整）12(1).12" xfId="472"/>
    <cellStyle name="差_03昭通_古塔" xfId="473"/>
    <cellStyle name="差_03昭通_义县" xfId="474"/>
    <cellStyle name="差_04" xfId="475"/>
    <cellStyle name="差_04_高新区人代会（2015年含9项基金后市局调整）12(1).12" xfId="476"/>
    <cellStyle name="差_04_古塔" xfId="477"/>
    <cellStyle name="差_04_义县" xfId="478"/>
    <cellStyle name="差_04连山" xfId="479"/>
    <cellStyle name="差_04连山_高新区人代会（2015年含9项基金后市局调整）12(1).12" xfId="480"/>
    <cellStyle name="差_04连山_古塔" xfId="481"/>
    <cellStyle name="差_04连山_义县" xfId="482"/>
    <cellStyle name="差_05" xfId="483"/>
    <cellStyle name="差_05_高新区人代会（2015年含9项基金后市局调整）12(1).12" xfId="484"/>
    <cellStyle name="差_05_古塔" xfId="485"/>
    <cellStyle name="差_05_义县" xfId="486"/>
    <cellStyle name="差_0502通海县" xfId="487"/>
    <cellStyle name="差_0502通海县_高新区人代会（2015年含9项基金后市局调整）12(1).12" xfId="488"/>
    <cellStyle name="差_0502通海县_古塔" xfId="489"/>
    <cellStyle name="差_0502通海县_义县" xfId="490"/>
    <cellStyle name="差_05潍坊" xfId="491"/>
    <cellStyle name="差_05潍坊_高新区人代会（2015年含9项基金后市局调整）12(1).12" xfId="492"/>
    <cellStyle name="差_05潍坊_古塔" xfId="493"/>
    <cellStyle name="差_05潍坊_义县" xfId="494"/>
    <cellStyle name="差_05杨杖子" xfId="495"/>
    <cellStyle name="差_05杨杖子_高新区人代会（2015年含9项基金后市局调整）12(1).12" xfId="496"/>
    <cellStyle name="差_05杨杖子_古塔" xfId="497"/>
    <cellStyle name="差_05杨杖子_义县" xfId="498"/>
    <cellStyle name="差_06" xfId="499"/>
    <cellStyle name="差_06_高新区人代会（2015年含9项基金后市局调整）12(1).12" xfId="500"/>
    <cellStyle name="差_06_古塔" xfId="501"/>
    <cellStyle name="差_06_义县" xfId="502"/>
    <cellStyle name="差_0605石屏县" xfId="503"/>
    <cellStyle name="差_0605石屏县_高新区人代会（2015年含9项基金后市局调整）12(1).12" xfId="504"/>
    <cellStyle name="差_0605石屏县_古塔" xfId="505"/>
    <cellStyle name="差_0605石屏县_义县" xfId="506"/>
    <cellStyle name="差_06高新" xfId="507"/>
    <cellStyle name="差_06高新_高新区人代会（2015年含9项基金后市局调整）12(1).12" xfId="508"/>
    <cellStyle name="差_06高新_古塔" xfId="509"/>
    <cellStyle name="差_06高新_义县" xfId="510"/>
    <cellStyle name="差_07" xfId="511"/>
    <cellStyle name="差_07_高新区人代会（2015年含9项基金后市局调整）12(1).12" xfId="512"/>
    <cellStyle name="差_07_古塔" xfId="513"/>
    <cellStyle name="差_07_义县" xfId="514"/>
    <cellStyle name="差_07临沂" xfId="515"/>
    <cellStyle name="差_07临沂_高新区人代会（2015年含9项基金后市局调整）12(1).12" xfId="516"/>
    <cellStyle name="差_07临沂_古塔" xfId="517"/>
    <cellStyle name="差_07临沂_义县" xfId="518"/>
    <cellStyle name="差_07南票" xfId="519"/>
    <cellStyle name="差_07南票_高新区人代会（2015年含9项基金后市局调整）12(1).12" xfId="520"/>
    <cellStyle name="差_07南票_古塔" xfId="521"/>
    <cellStyle name="差_07南票_义县" xfId="522"/>
    <cellStyle name="差_08" xfId="523"/>
    <cellStyle name="差_08_高新区人代会（2015年含9项基金后市局调整）12(1).12" xfId="524"/>
    <cellStyle name="差_08_古塔" xfId="525"/>
    <cellStyle name="差_08_义县" xfId="526"/>
    <cellStyle name="差_08龙港" xfId="527"/>
    <cellStyle name="差_08龙港_高新区人代会（2015年含9项基金后市局调整）12(1).12" xfId="528"/>
    <cellStyle name="差_08龙港_古塔" xfId="529"/>
    <cellStyle name="差_08龙港_义县" xfId="530"/>
    <cellStyle name="差_09" xfId="531"/>
    <cellStyle name="差_09_高新区人代会（2015年含9项基金后市局调整）12(1).12" xfId="532"/>
    <cellStyle name="差_09_古塔" xfId="533"/>
    <cellStyle name="差_09_义县" xfId="534"/>
    <cellStyle name="差_09北港" xfId="535"/>
    <cellStyle name="差_09北港_高新区人代会（2015年含9项基金后市局调整）12(1).12" xfId="536"/>
    <cellStyle name="差_09北港_古塔" xfId="537"/>
    <cellStyle name="差_09北港_义县" xfId="538"/>
    <cellStyle name="差_09黑龙江" xfId="539"/>
    <cellStyle name="差_09黑龙江_高新区人代会（2015年含9项基金后市局调整）12(1).12" xfId="540"/>
    <cellStyle name="差_09黑龙江_古塔" xfId="541"/>
    <cellStyle name="差_09黑龙江_义县" xfId="542"/>
    <cellStyle name="差_1" xfId="543"/>
    <cellStyle name="差_1_高新区人代会（2015年含9项基金后市局调整）12(1).12" xfId="544"/>
    <cellStyle name="差_1_古塔" xfId="545"/>
    <cellStyle name="差_1_义县" xfId="546"/>
    <cellStyle name="差_1110洱源县" xfId="547"/>
    <cellStyle name="差_1110洱源县_高新区人代会（2015年含9项基金后市局调整）12(1).12" xfId="548"/>
    <cellStyle name="差_1110洱源县_古塔" xfId="549"/>
    <cellStyle name="差_1110洱源县_义县" xfId="550"/>
    <cellStyle name="差_11大理" xfId="551"/>
    <cellStyle name="差_11大理_高新区人代会（2015年含9项基金后市局调整）12(1).12" xfId="552"/>
    <cellStyle name="差_11大理_古塔" xfId="553"/>
    <cellStyle name="差_11大理_义县" xfId="554"/>
    <cellStyle name="差_12滨州" xfId="555"/>
    <cellStyle name="差_12滨州_高新区人代会（2015年含9项基金后市局调整）12(1).12" xfId="556"/>
    <cellStyle name="差_12滨州_古塔" xfId="557"/>
    <cellStyle name="差_12滨州_义县" xfId="558"/>
    <cellStyle name="差_14安徽" xfId="559"/>
    <cellStyle name="差_14安徽_高新区人代会（2015年含9项基金后市局调整）12(1).12" xfId="560"/>
    <cellStyle name="差_14安徽_古塔" xfId="561"/>
    <cellStyle name="差_14安徽_义县" xfId="562"/>
    <cellStyle name="差_2" xfId="563"/>
    <cellStyle name="差_2_高新区人代会（2015年含9项基金后市局调整）12(1).12" xfId="564"/>
    <cellStyle name="差_2_古塔" xfId="565"/>
    <cellStyle name="差_2_义县" xfId="566"/>
    <cellStyle name="差_2006年22湖南" xfId="567"/>
    <cellStyle name="差_2006年22湖南_高新区人代会（2015年含9项基金后市局调整）12(1).12" xfId="568"/>
    <cellStyle name="差_2006年22湖南_古塔" xfId="569"/>
    <cellStyle name="差_2006年22湖南_义县" xfId="570"/>
    <cellStyle name="差_2006年27重庆" xfId="571"/>
    <cellStyle name="差_2006年27重庆_高新区人代会（2015年含9项基金后市局调整）12(1).12" xfId="572"/>
    <cellStyle name="差_2006年27重庆_古塔" xfId="573"/>
    <cellStyle name="差_2006年27重庆_义县" xfId="574"/>
    <cellStyle name="差_2006年28四川" xfId="575"/>
    <cellStyle name="差_2006年28四川_高新区人代会（2015年含9项基金后市局调整）12(1).12" xfId="576"/>
    <cellStyle name="差_2006年28四川_古塔" xfId="577"/>
    <cellStyle name="差_2006年28四川_义县" xfId="578"/>
    <cellStyle name="差_2006年30云南" xfId="579"/>
    <cellStyle name="差_2006年30云南_高新区人代会（2015年含9项基金后市局调整）12(1).12" xfId="580"/>
    <cellStyle name="差_2006年30云南_古塔" xfId="581"/>
    <cellStyle name="差_2006年30云南_义县" xfId="582"/>
    <cellStyle name="差_2006年33甘肃" xfId="583"/>
    <cellStyle name="差_2006年33甘肃_高新区人代会（2015年含9项基金后市局调整）12(1).12" xfId="584"/>
    <cellStyle name="差_2006年33甘肃_古塔" xfId="585"/>
    <cellStyle name="差_2006年33甘肃_义县" xfId="586"/>
    <cellStyle name="差_2006年34青海" xfId="587"/>
    <cellStyle name="差_2006年34青海_高新区人代会（2015年含9项基金后市局调整）12(1).12" xfId="588"/>
    <cellStyle name="差_2006年34青海_古塔" xfId="589"/>
    <cellStyle name="差_2006年34青海_义县" xfId="590"/>
    <cellStyle name="差_2006年全省财力计算表（中央、决算）" xfId="591"/>
    <cellStyle name="差_2006年全省财力计算表（中央、决算）_高新区人代会（2015年含9项基金后市局调整）12(1).12" xfId="592"/>
    <cellStyle name="差_2006年全省财力计算表（中央、决算）_古塔" xfId="593"/>
    <cellStyle name="差_2006年全省财力计算表（中央、决算）_义县" xfId="594"/>
    <cellStyle name="差_2006年水利统计指标统计表" xfId="595"/>
    <cellStyle name="差_2006年水利统计指标统计表_高新区人代会（2015年含9项基金后市局调整）12(1).12" xfId="596"/>
    <cellStyle name="差_2006年水利统计指标统计表_古塔" xfId="597"/>
    <cellStyle name="差_2006年水利统计指标统计表_义县" xfId="598"/>
    <cellStyle name="差_2007年收支情况及2008年收支预计表(汇总表)" xfId="599"/>
    <cellStyle name="差_2007年收支情况及2008年收支预计表(汇总表)_高新区人代会（2015年含9项基金后市局调整）12(1).12" xfId="600"/>
    <cellStyle name="差_2007年收支情况及2008年收支预计表(汇总表)_古塔" xfId="601"/>
    <cellStyle name="差_2007年收支情况及2008年收支预计表(汇总表)_义县" xfId="602"/>
    <cellStyle name="差_2007年一般预算支出剔除" xfId="603"/>
    <cellStyle name="差_2007年一般预算支出剔除_高新区人代会（2015年含9项基金后市局调整）12(1).12" xfId="604"/>
    <cellStyle name="差_2007年一般预算支出剔除_古塔" xfId="605"/>
    <cellStyle name="差_2007年一般预算支出剔除_义县" xfId="606"/>
    <cellStyle name="差_2007一般预算支出口径剔除表" xfId="607"/>
    <cellStyle name="差_2007一般预算支出口径剔除表_高新区人代会（2015年含9项基金后市局调整）12(1).12" xfId="608"/>
    <cellStyle name="差_2007一般预算支出口径剔除表_古塔" xfId="609"/>
    <cellStyle name="差_2007一般预算支出口径剔除表_义县" xfId="610"/>
    <cellStyle name="差_2008计算资料（8月5）" xfId="611"/>
    <cellStyle name="差_2008计算资料（8月5）_高新区人代会（2015年含9项基金后市局调整）12(1).12" xfId="612"/>
    <cellStyle name="差_2008计算资料（8月5）_古塔" xfId="613"/>
    <cellStyle name="差_2008计算资料（8月5）_义县" xfId="614"/>
    <cellStyle name="差_2008年全省汇总收支计算表" xfId="615"/>
    <cellStyle name="差_2008年全省汇总收支计算表_高新区人代会（2015年含9项基金后市局调整）12(1).12" xfId="616"/>
    <cellStyle name="差_2008年全省汇总收支计算表_古塔" xfId="617"/>
    <cellStyle name="差_2008年全省汇总收支计算表_义县" xfId="618"/>
    <cellStyle name="差_2008年一般预算支出预计" xfId="619"/>
    <cellStyle name="差_2008年一般预算支出预计_高新区人代会（2015年含9项基金后市局调整）12(1).12" xfId="620"/>
    <cellStyle name="差_2008年一般预算支出预计_古塔" xfId="621"/>
    <cellStyle name="差_2008年一般预算支出预计_义县" xfId="622"/>
    <cellStyle name="差_2008年预计支出与2007年对比" xfId="623"/>
    <cellStyle name="差_2008年预计支出与2007年对比_高新区人代会（2015年含9项基金后市局调整）12(1).12" xfId="624"/>
    <cellStyle name="差_2008年预计支出与2007年对比_古塔" xfId="625"/>
    <cellStyle name="差_2008年预计支出与2007年对比_义县" xfId="626"/>
    <cellStyle name="差_2008年支出核定" xfId="627"/>
    <cellStyle name="差_2008年支出核定_高新区人代会（2015年含9项基金后市局调整）12(1).12" xfId="628"/>
    <cellStyle name="差_2008年支出核定_古塔" xfId="629"/>
    <cellStyle name="差_2008年支出核定_义县" xfId="630"/>
    <cellStyle name="差_2008年支出调整" xfId="631"/>
    <cellStyle name="差_2008年支出调整_高新区人代会（2015年含9项基金后市局调整）12(1).12" xfId="632"/>
    <cellStyle name="差_2008年支出调整_古塔" xfId="633"/>
    <cellStyle name="差_2008年支出调整_义县" xfId="634"/>
    <cellStyle name="差_2011年收入预计报省厅" xfId="635"/>
    <cellStyle name="差_2011年一般预算收入预计情况表2011.12.08" xfId="636"/>
    <cellStyle name="差_20河南" xfId="637"/>
    <cellStyle name="差_20河南_高新区人代会（2015年含9项基金后市局调整）12(1).12" xfId="638"/>
    <cellStyle name="差_20河南_古塔" xfId="639"/>
    <cellStyle name="差_20河南_义县" xfId="640"/>
    <cellStyle name="差_22湖南" xfId="641"/>
    <cellStyle name="差_22湖南_高新区人代会（2015年含9项基金后市局调整）12(1).12" xfId="642"/>
    <cellStyle name="差_22湖南_古塔" xfId="643"/>
    <cellStyle name="差_22湖南_义县" xfId="644"/>
    <cellStyle name="差_27重庆" xfId="645"/>
    <cellStyle name="差_27重庆_高新区人代会（2015年含9项基金后市局调整）12(1).12" xfId="646"/>
    <cellStyle name="差_27重庆_古塔" xfId="647"/>
    <cellStyle name="差_27重庆_义县" xfId="648"/>
    <cellStyle name="差_28四川" xfId="649"/>
    <cellStyle name="差_28四川_高新区人代会（2015年含9项基金后市局调整）12(1).12" xfId="650"/>
    <cellStyle name="差_28四川_古塔" xfId="651"/>
    <cellStyle name="差_28四川_义县" xfId="652"/>
    <cellStyle name="差_3.公共财政预算平衡" xfId="653"/>
    <cellStyle name="差_30云南" xfId="654"/>
    <cellStyle name="差_30云南_1" xfId="655"/>
    <cellStyle name="差_30云南_1_高新区人代会（2015年含9项基金后市局调整）12(1).12" xfId="656"/>
    <cellStyle name="差_30云南_1_古塔" xfId="657"/>
    <cellStyle name="差_30云南_1_义县" xfId="658"/>
    <cellStyle name="差_30云南_高新区人代会（2015年含9项基金后市局调整）12(1).12" xfId="659"/>
    <cellStyle name="差_30云南_古塔" xfId="660"/>
    <cellStyle name="差_30云南_义县" xfId="661"/>
    <cellStyle name="差_33甘肃" xfId="662"/>
    <cellStyle name="差_33甘肃_高新区人代会（2015年含9项基金后市局调整）12(1).12" xfId="663"/>
    <cellStyle name="差_33甘肃_古塔" xfId="664"/>
    <cellStyle name="差_33甘肃_义县" xfId="665"/>
    <cellStyle name="差_34青海" xfId="666"/>
    <cellStyle name="差_34青海_1" xfId="667"/>
    <cellStyle name="差_34青海_1_高新区人代会（2015年含9项基金后市局调整）12(1).12" xfId="668"/>
    <cellStyle name="差_34青海_1_古塔" xfId="669"/>
    <cellStyle name="差_34青海_1_义县" xfId="670"/>
    <cellStyle name="差_34青海_高新区人代会（2015年含9项基金后市局调整）12(1).12" xfId="671"/>
    <cellStyle name="差_34青海_古塔" xfId="672"/>
    <cellStyle name="差_34青海_义县" xfId="673"/>
    <cellStyle name="差_530623_2006年县级财政报表附表" xfId="674"/>
    <cellStyle name="差_530623_2006年县级财政报表附表_高新区人代会（2015年含9项基金后市局调整）12(1).12" xfId="675"/>
    <cellStyle name="差_530623_2006年县级财政报表附表_古塔" xfId="676"/>
    <cellStyle name="差_530623_2006年县级财政报表附表_义县" xfId="677"/>
    <cellStyle name="差_530629_2006年县级财政报表附表" xfId="678"/>
    <cellStyle name="差_530629_2006年县级财政报表附表_高新区人代会（2015年含9项基金后市局调整）12(1).12" xfId="679"/>
    <cellStyle name="差_530629_2006年县级财政报表附表_古塔" xfId="680"/>
    <cellStyle name="差_530629_2006年县级财政报表附表_义县" xfId="681"/>
    <cellStyle name="差_5334_2006年迪庆县级财政报表附表" xfId="682"/>
    <cellStyle name="差_5334_2006年迪庆县级财政报表附表_高新区人代会（2015年含9项基金后市局调整）12(1).12" xfId="683"/>
    <cellStyle name="差_5334_2006年迪庆县级财政报表附表_古塔" xfId="684"/>
    <cellStyle name="差_5334_2006年迪庆县级财政报表附表_义县" xfId="685"/>
    <cellStyle name="差_Book1" xfId="686"/>
    <cellStyle name="差_Book1_1" xfId="687"/>
    <cellStyle name="差_Book1_3.公共财政预算平衡" xfId="688"/>
    <cellStyle name="差_Book1_高新区人代会（2015年含9项基金后市局调整）12(1).12" xfId="689"/>
    <cellStyle name="差_Book1_古塔" xfId="690"/>
    <cellStyle name="差_Book1_义县" xfId="691"/>
    <cellStyle name="差_Book2" xfId="692"/>
    <cellStyle name="差_Book2_高新区人代会（2015年含9项基金后市局调整）12(1).12" xfId="693"/>
    <cellStyle name="差_Book2_古塔" xfId="694"/>
    <cellStyle name="差_Book2_义县" xfId="695"/>
    <cellStyle name="差_gdp" xfId="696"/>
    <cellStyle name="差_gdp_高新区人代会（2015年含9项基金后市局调整）12(1).12" xfId="697"/>
    <cellStyle name="差_gdp_古塔" xfId="698"/>
    <cellStyle name="差_gdp_义县" xfId="699"/>
    <cellStyle name="差_M01-2(州市补助收入)" xfId="700"/>
    <cellStyle name="差_M01-2(州市补助收入)_高新区人代会（2015年含9项基金后市局调整）12(1).12" xfId="701"/>
    <cellStyle name="差_M01-2(州市补助收入)_古塔" xfId="702"/>
    <cellStyle name="差_M01-2(州市补助收入)_义县" xfId="703"/>
    <cellStyle name="差_安徽 缺口县区测算(地方填报)1" xfId="704"/>
    <cellStyle name="差_安徽 缺口县区测算(地方填报)1_高新区人代会（2015年含9项基金后市局调整）12(1).12" xfId="705"/>
    <cellStyle name="差_安徽 缺口县区测算(地方填报)1_古塔" xfId="706"/>
    <cellStyle name="差_安徽 缺口县区测算(地方填报)1_义县" xfId="707"/>
    <cellStyle name="差_不含人员经费系数" xfId="708"/>
    <cellStyle name="差_不含人员经费系数_高新区人代会（2015年含9项基金后市局调整）12(1).12" xfId="709"/>
    <cellStyle name="差_不含人员经费系数_古塔" xfId="710"/>
    <cellStyle name="差_不含人员经费系数_义县" xfId="711"/>
    <cellStyle name="差_财力差异计算表(不含非农业区)" xfId="712"/>
    <cellStyle name="差_财力差异计算表(不含非农业区)_高新区人代会（2015年含9项基金后市局调整）12(1).12" xfId="713"/>
    <cellStyle name="差_财力差异计算表(不含非农业区)_古塔" xfId="714"/>
    <cellStyle name="差_财力差异计算表(不含非农业区)_义县" xfId="715"/>
    <cellStyle name="差_财政供养人员" xfId="716"/>
    <cellStyle name="差_财政供养人员_高新区人代会（2015年含9项基金后市局调整）12(1).12" xfId="717"/>
    <cellStyle name="差_财政供养人员_古塔" xfId="718"/>
    <cellStyle name="差_财政供养人员_义县" xfId="719"/>
    <cellStyle name="差_测算结果" xfId="720"/>
    <cellStyle name="差_测算结果_高新区人代会（2015年含9项基金后市局调整）12(1).12" xfId="721"/>
    <cellStyle name="差_测算结果_古塔" xfId="722"/>
    <cellStyle name="差_测算结果_义县" xfId="723"/>
    <cellStyle name="差_测算结果汇总" xfId="724"/>
    <cellStyle name="差_测算结果汇总_高新区人代会（2015年含9项基金后市局调整）12(1).12" xfId="725"/>
    <cellStyle name="差_测算结果汇总_古塔" xfId="726"/>
    <cellStyle name="差_测算结果汇总_义县" xfId="727"/>
    <cellStyle name="差_成本差异系数" xfId="728"/>
    <cellStyle name="差_成本差异系数（含人口规模）" xfId="729"/>
    <cellStyle name="差_成本差异系数（含人口规模）_高新区人代会（2015年含9项基金后市局调整）12(1).12" xfId="730"/>
    <cellStyle name="差_成本差异系数（含人口规模）_古塔" xfId="731"/>
    <cellStyle name="差_成本差异系数（含人口规模）_义县" xfId="732"/>
    <cellStyle name="差_成本差异系数_高新区人代会（2015年含9项基金后市局调整）12(1).12" xfId="733"/>
    <cellStyle name="差_成本差异系数_古塔" xfId="734"/>
    <cellStyle name="差_成本差异系数_义县" xfId="735"/>
    <cellStyle name="差_城建部门" xfId="736"/>
    <cellStyle name="差_城建部门_高新区人代会（2015年含9项基金后市局调整）12(1).12" xfId="737"/>
    <cellStyle name="差_城建部门_古塔" xfId="738"/>
    <cellStyle name="差_城建部门_义县" xfId="739"/>
    <cellStyle name="差_第五部分(才淼、饶永宏）" xfId="740"/>
    <cellStyle name="差_第五部分(才淼、饶永宏）_高新区人代会（2015年含9项基金后市局调整）12(1).12" xfId="741"/>
    <cellStyle name="差_第五部分(才淼、饶永宏）_古塔" xfId="742"/>
    <cellStyle name="差_第五部分(才淼、饶永宏）_义县" xfId="743"/>
    <cellStyle name="差_第一部分：综合全" xfId="744"/>
    <cellStyle name="差_第一部分：综合全_高新区人代会（2015年含9项基金后市局调整）12(1).12" xfId="745"/>
    <cellStyle name="差_第一部分：综合全_古塔" xfId="746"/>
    <cellStyle name="差_第一部分：综合全_义县" xfId="747"/>
    <cellStyle name="差_分析缺口率" xfId="748"/>
    <cellStyle name="差_分析缺口率_高新区人代会（2015年含9项基金后市局调整）12(1).12" xfId="749"/>
    <cellStyle name="差_分析缺口率_古塔" xfId="750"/>
    <cellStyle name="差_分析缺口率_义县" xfId="751"/>
    <cellStyle name="差_分县成本差异系数" xfId="752"/>
    <cellStyle name="差_分县成本差异系数_不含人员经费系数" xfId="753"/>
    <cellStyle name="差_分县成本差异系数_不含人员经费系数_高新区人代会（2015年含9项基金后市局调整）12(1).12" xfId="754"/>
    <cellStyle name="差_分县成本差异系数_不含人员经费系数_古塔" xfId="755"/>
    <cellStyle name="差_分县成本差异系数_不含人员经费系数_义县" xfId="756"/>
    <cellStyle name="差_分县成本差异系数_高新区人代会（2015年含9项基金后市局调整）12(1).12" xfId="757"/>
    <cellStyle name="差_分县成本差异系数_古塔" xfId="758"/>
    <cellStyle name="差_分县成本差异系数_民生政策最低支出需求" xfId="759"/>
    <cellStyle name="差_分县成本差异系数_民生政策最低支出需求_高新区人代会（2015年含9项基金后市局调整）12(1).12" xfId="760"/>
    <cellStyle name="差_分县成本差异系数_民生政策最低支出需求_古塔" xfId="761"/>
    <cellStyle name="差_分县成本差异系数_民生政策最低支出需求_义县" xfId="762"/>
    <cellStyle name="差_分县成本差异系数_义县" xfId="763"/>
    <cellStyle name="差_附表" xfId="764"/>
    <cellStyle name="差_附表_高新区人代会（2015年含9项基金后市局调整）12(1).12" xfId="765"/>
    <cellStyle name="差_附表_古塔" xfId="766"/>
    <cellStyle name="差_附表_义县" xfId="767"/>
    <cellStyle name="差_高新区人代会（2015年含9项基金后市局调整）12(1).12" xfId="768"/>
    <cellStyle name="差_功能对经济" xfId="769"/>
    <cellStyle name="差_功能对经济_高新区人代会（2015年含9项基金后市局调整）12(1).12" xfId="770"/>
    <cellStyle name="差_功能对经济_古塔" xfId="771"/>
    <cellStyle name="差_功能对经济_义县" xfId="772"/>
    <cellStyle name="差_古塔" xfId="773"/>
    <cellStyle name="差_行政(燃修费)" xfId="774"/>
    <cellStyle name="差_行政(燃修费)_不含人员经费系数" xfId="775"/>
    <cellStyle name="差_行政(燃修费)_不含人员经费系数_高新区人代会（2015年含9项基金后市局调整）12(1).12" xfId="776"/>
    <cellStyle name="差_行政(燃修费)_不含人员经费系数_古塔" xfId="777"/>
    <cellStyle name="差_行政(燃修费)_不含人员经费系数_义县" xfId="778"/>
    <cellStyle name="差_行政(燃修费)_高新区人代会（2015年含9项基金后市局调整）12(1).12" xfId="779"/>
    <cellStyle name="差_行政(燃修费)_古塔" xfId="780"/>
    <cellStyle name="差_行政(燃修费)_民生政策最低支出需求" xfId="781"/>
    <cellStyle name="差_行政(燃修费)_民生政策最低支出需求_高新区人代会（2015年含9项基金后市局调整）12(1).12" xfId="782"/>
    <cellStyle name="差_行政(燃修费)_民生政策最低支出需求_古塔" xfId="783"/>
    <cellStyle name="差_行政(燃修费)_民生政策最低支出需求_义县" xfId="784"/>
    <cellStyle name="差_行政(燃修费)_县市旗测算-新科目（含人口规模效应）" xfId="785"/>
    <cellStyle name="差_行政(燃修费)_县市旗测算-新科目（含人口规模效应）_高新区人代会（2015年含9项基金后市局调整）12(1).12" xfId="786"/>
    <cellStyle name="差_行政(燃修费)_县市旗测算-新科目（含人口规模效应）_古塔" xfId="787"/>
    <cellStyle name="差_行政(燃修费)_县市旗测算-新科目（含人口规模效应）_义县" xfId="788"/>
    <cellStyle name="差_行政(燃修费)_义县" xfId="789"/>
    <cellStyle name="差_行政（人员）" xfId="790"/>
    <cellStyle name="差_行政（人员）_不含人员经费系数" xfId="791"/>
    <cellStyle name="差_行政（人员）_不含人员经费系数_高新区人代会（2015年含9项基金后市局调整）12(1).12" xfId="792"/>
    <cellStyle name="差_行政（人员）_不含人员经费系数_古塔" xfId="793"/>
    <cellStyle name="差_行政（人员）_不含人员经费系数_义县" xfId="794"/>
    <cellStyle name="差_行政（人员）_高新区人代会（2015年含9项基金后市局调整）12(1).12" xfId="795"/>
    <cellStyle name="差_行政（人员）_古塔" xfId="796"/>
    <cellStyle name="差_行政（人员）_民生政策最低支出需求" xfId="797"/>
    <cellStyle name="差_行政（人员）_民生政策最低支出需求_高新区人代会（2015年含9项基金后市局调整）12(1).12" xfId="798"/>
    <cellStyle name="差_行政（人员）_民生政策最低支出需求_古塔" xfId="799"/>
    <cellStyle name="差_行政（人员）_民生政策最低支出需求_义县" xfId="800"/>
    <cellStyle name="差_行政（人员）_县市旗测算-新科目（含人口规模效应）" xfId="801"/>
    <cellStyle name="差_行政（人员）_县市旗测算-新科目（含人口规模效应）_高新区人代会（2015年含9项基金后市局调整）12(1).12" xfId="802"/>
    <cellStyle name="差_行政（人员）_县市旗测算-新科目（含人口规模效应）_古塔" xfId="803"/>
    <cellStyle name="差_行政（人员）_县市旗测算-新科目（含人口规模效应）_义县" xfId="804"/>
    <cellStyle name="差_行政（人员）_义县" xfId="805"/>
    <cellStyle name="差_行政公检法测算" xfId="806"/>
    <cellStyle name="差_行政公检法测算_不含人员经费系数" xfId="807"/>
    <cellStyle name="差_行政公检法测算_不含人员经费系数_高新区人代会（2015年含9项基金后市局调整）12(1).12" xfId="808"/>
    <cellStyle name="差_行政公检法测算_不含人员经费系数_古塔" xfId="809"/>
    <cellStyle name="差_行政公检法测算_不含人员经费系数_义县" xfId="810"/>
    <cellStyle name="差_行政公检法测算_高新区人代会（2015年含9项基金后市局调整）12(1).12" xfId="811"/>
    <cellStyle name="差_行政公检法测算_古塔" xfId="812"/>
    <cellStyle name="差_行政公检法测算_民生政策最低支出需求" xfId="813"/>
    <cellStyle name="差_行政公检法测算_民生政策最低支出需求_高新区人代会（2015年含9项基金后市局调整）12(1).12" xfId="814"/>
    <cellStyle name="差_行政公检法测算_民生政策最低支出需求_古塔" xfId="815"/>
    <cellStyle name="差_行政公检法测算_民生政策最低支出需求_义县" xfId="816"/>
    <cellStyle name="差_行政公检法测算_县市旗测算-新科目（含人口规模效应）" xfId="817"/>
    <cellStyle name="差_行政公检法测算_县市旗测算-新科目（含人口规模效应）_高新区人代会（2015年含9项基金后市局调整）12(1).12" xfId="818"/>
    <cellStyle name="差_行政公检法测算_县市旗测算-新科目（含人口规模效应）_古塔" xfId="819"/>
    <cellStyle name="差_行政公检法测算_县市旗测算-新科目（含人口规模效应）_义县" xfId="820"/>
    <cellStyle name="差_行政公检法测算_义县" xfId="821"/>
    <cellStyle name="差_河南 缺口县区测算(地方填报)" xfId="822"/>
    <cellStyle name="差_河南 缺口县区测算(地方填报)_高新区人代会（2015年含9项基金后市局调整）12(1).12" xfId="823"/>
    <cellStyle name="差_河南 缺口县区测算(地方填报)_古塔" xfId="824"/>
    <cellStyle name="差_河南 缺口县区测算(地方填报)_义县" xfId="825"/>
    <cellStyle name="差_河南 缺口县区测算(地方填报白)" xfId="826"/>
    <cellStyle name="差_河南 缺口县区测算(地方填报白)_高新区人代会（2015年含9项基金后市局调整）12(1).12" xfId="827"/>
    <cellStyle name="差_河南 缺口县区测算(地方填报白)_古塔" xfId="828"/>
    <cellStyle name="差_河南 缺口县区测算(地方填报白)_义县" xfId="829"/>
    <cellStyle name="差_核定人数对比" xfId="830"/>
    <cellStyle name="差_核定人数对比_高新区人代会（2015年含9项基金后市局调整）12(1).12" xfId="831"/>
    <cellStyle name="差_核定人数对比_古塔" xfId="832"/>
    <cellStyle name="差_核定人数对比_义县" xfId="833"/>
    <cellStyle name="差_核定人数下发表" xfId="834"/>
    <cellStyle name="差_核定人数下发表_高新区人代会（2015年含9项基金后市局调整）12(1).12" xfId="835"/>
    <cellStyle name="差_核定人数下发表_古塔" xfId="836"/>
    <cellStyle name="差_核定人数下发表_义县" xfId="837"/>
    <cellStyle name="差_葫芦岛市2012年政府性基金预算" xfId="838"/>
    <cellStyle name="差_汇总" xfId="839"/>
    <cellStyle name="差_汇总_高新区人代会（2015年含9项基金后市局调整）12(1).12" xfId="840"/>
    <cellStyle name="差_汇总_古塔" xfId="841"/>
    <cellStyle name="差_汇总_义县" xfId="842"/>
    <cellStyle name="差_汇总表" xfId="843"/>
    <cellStyle name="差_汇总表_高新区人代会（2015年含9项基金后市局调整）12(1).12" xfId="844"/>
    <cellStyle name="差_汇总表_古塔" xfId="845"/>
    <cellStyle name="差_汇总表_义县" xfId="846"/>
    <cellStyle name="差_汇总表4" xfId="847"/>
    <cellStyle name="差_汇总表4_高新区人代会（2015年含9项基金后市局调整）12(1).12" xfId="848"/>
    <cellStyle name="差_汇总表4_古塔" xfId="849"/>
    <cellStyle name="差_汇总表4_义县" xfId="850"/>
    <cellStyle name="差_汇总-县级财政报表附表" xfId="851"/>
    <cellStyle name="差_汇总-县级财政报表附表_高新区人代会（2015年含9项基金后市局调整）12(1).12" xfId="852"/>
    <cellStyle name="差_汇总-县级财政报表附表_古塔" xfId="853"/>
    <cellStyle name="差_汇总-县级财政报表附表_义县" xfId="854"/>
    <cellStyle name="差_基金" xfId="855"/>
    <cellStyle name="差_基金预算平衡表" xfId="856"/>
    <cellStyle name="差_基金预算平衡表_高新区人代会（2015年含9项基金后市局调整）12(1).12" xfId="857"/>
    <cellStyle name="差_基金预算平衡表_古塔" xfId="858"/>
    <cellStyle name="差_基金预算平衡表_义县" xfId="859"/>
    <cellStyle name="差_检验表" xfId="860"/>
    <cellStyle name="差_检验表（调整后）" xfId="861"/>
    <cellStyle name="差_检验表（调整后）_高新区人代会（2015年含9项基金后市局调整）12(1).12" xfId="862"/>
    <cellStyle name="差_检验表（调整后）_古塔" xfId="863"/>
    <cellStyle name="差_检验表（调整后）_义县" xfId="864"/>
    <cellStyle name="差_检验表_高新区人代会（2015年含9项基金后市局调整）12(1).12" xfId="865"/>
    <cellStyle name="差_检验表_古塔" xfId="866"/>
    <cellStyle name="差_检验表_义县" xfId="867"/>
    <cellStyle name="差_教育(按照总人口测算）—20080416" xfId="868"/>
    <cellStyle name="差_教育(按照总人口测算）—20080416_不含人员经费系数" xfId="869"/>
    <cellStyle name="差_教育(按照总人口测算）—20080416_不含人员经费系数_高新区人代会（2015年含9项基金后市局调整）12(1).12" xfId="870"/>
    <cellStyle name="差_教育(按照总人口测算）—20080416_不含人员经费系数_古塔" xfId="871"/>
    <cellStyle name="差_教育(按照总人口测算）—20080416_不含人员经费系数_义县" xfId="872"/>
    <cellStyle name="差_教育(按照总人口测算）—20080416_高新区人代会（2015年含9项基金后市局调整）12(1).12" xfId="873"/>
    <cellStyle name="差_教育(按照总人口测算）—20080416_古塔" xfId="874"/>
    <cellStyle name="差_教育(按照总人口测算）—20080416_民生政策最低支出需求" xfId="875"/>
    <cellStyle name="差_教育(按照总人口测算）—20080416_民生政策最低支出需求_高新区人代会（2015年含9项基金后市局调整）12(1).12" xfId="876"/>
    <cellStyle name="差_教育(按照总人口测算）—20080416_民生政策最低支出需求_古塔" xfId="877"/>
    <cellStyle name="差_教育(按照总人口测算）—20080416_民生政策最低支出需求_义县" xfId="878"/>
    <cellStyle name="差_教育(按照总人口测算）—20080416_县市旗测算-新科目（含人口规模效应）" xfId="879"/>
    <cellStyle name="差_教育(按照总人口测算）—20080416_县市旗测算-新科目（含人口规模效应）_高新区人代会（2015年含9项基金后市局调整）12(1).12" xfId="880"/>
    <cellStyle name="差_教育(按照总人口测算）—20080416_县市旗测算-新科目（含人口规模效应）_古塔" xfId="881"/>
    <cellStyle name="差_教育(按照总人口测算）—20080416_县市旗测算-新科目（含人口规模效应）_义县" xfId="882"/>
    <cellStyle name="差_教育(按照总人口测算）—20080416_义县" xfId="883"/>
    <cellStyle name="差_来源表" xfId="884"/>
    <cellStyle name="差_来源表_高新区人代会（2015年含9项基金后市局调整）12(1).12" xfId="885"/>
    <cellStyle name="差_来源表_古塔" xfId="886"/>
    <cellStyle name="差_来源表_义县" xfId="887"/>
    <cellStyle name="差_丽江汇总" xfId="888"/>
    <cellStyle name="差_丽江汇总_高新区人代会（2015年含9项基金后市局调整）12(1).12" xfId="889"/>
    <cellStyle name="差_丽江汇总_古塔" xfId="890"/>
    <cellStyle name="差_丽江汇总_义县" xfId="891"/>
    <cellStyle name="差_民生政策最低支出需求" xfId="892"/>
    <cellStyle name="差_民生政策最低支出需求_高新区人代会（2015年含9项基金后市局调整）12(1).12" xfId="893"/>
    <cellStyle name="差_民生政策最低支出需求_古塔" xfId="894"/>
    <cellStyle name="差_民生政策最低支出需求_义县" xfId="895"/>
    <cellStyle name="差_明山收入预算10.18 (1)" xfId="896"/>
    <cellStyle name="差_农林水和城市维护标准支出20080505－县区合计" xfId="897"/>
    <cellStyle name="差_农林水和城市维护标准支出20080505－县区合计_不含人员经费系数" xfId="898"/>
    <cellStyle name="差_农林水和城市维护标准支出20080505－县区合计_不含人员经费系数_高新区人代会（2015年含9项基金后市局调整）12(1).12" xfId="899"/>
    <cellStyle name="差_农林水和城市维护标准支出20080505－县区合计_不含人员经费系数_古塔" xfId="900"/>
    <cellStyle name="差_农林水和城市维护标准支出20080505－县区合计_不含人员经费系数_义县" xfId="901"/>
    <cellStyle name="差_农林水和城市维护标准支出20080505－县区合计_高新区人代会（2015年含9项基金后市局调整）12(1).12" xfId="902"/>
    <cellStyle name="差_农林水和城市维护标准支出20080505－县区合计_古塔" xfId="903"/>
    <cellStyle name="差_农林水和城市维护标准支出20080505－县区合计_民生政策最低支出需求" xfId="904"/>
    <cellStyle name="差_农林水和城市维护标准支出20080505－县区合计_民生政策最低支出需求_高新区人代会（2015年含9项基金后市局调整）12(1).12" xfId="905"/>
    <cellStyle name="差_农林水和城市维护标准支出20080505－县区合计_民生政策最低支出需求_古塔" xfId="906"/>
    <cellStyle name="差_农林水和城市维护标准支出20080505－县区合计_民生政策最低支出需求_义县" xfId="907"/>
    <cellStyle name="差_农林水和城市维护标准支出20080505－县区合计_县市旗测算-新科目（含人口规模效应）" xfId="908"/>
    <cellStyle name="差_农林水和城市维护标准支出20080505－县区合计_县市旗测算-新科目（含人口规模效应）_高新区人代会（2015年含9项基金后市局调整）12(1).12" xfId="909"/>
    <cellStyle name="差_农林水和城市维护标准支出20080505－县区合计_县市旗测算-新科目（含人口规模效应）_古塔" xfId="910"/>
    <cellStyle name="差_农林水和城市维护标准支出20080505－县区合计_县市旗测算-新科目（含人口规模效应）_义县" xfId="911"/>
    <cellStyle name="差_农林水和城市维护标准支出20080505－县区合计_义县" xfId="912"/>
    <cellStyle name="差_平邑" xfId="913"/>
    <cellStyle name="差_平邑_高新区人代会（2015年含9项基金后市局调整）12(1).12" xfId="914"/>
    <cellStyle name="差_平邑_古塔" xfId="915"/>
    <cellStyle name="差_平邑_义县" xfId="916"/>
    <cellStyle name="差_其他部门(按照总人口测算）—20080416" xfId="917"/>
    <cellStyle name="差_其他部门(按照总人口测算）—20080416_不含人员经费系数" xfId="918"/>
    <cellStyle name="差_其他部门(按照总人口测算）—20080416_不含人员经费系数_高新区人代会（2015年含9项基金后市局调整）12(1).12" xfId="919"/>
    <cellStyle name="差_其他部门(按照总人口测算）—20080416_不含人员经费系数_古塔" xfId="920"/>
    <cellStyle name="差_其他部门(按照总人口测算）—20080416_不含人员经费系数_义县" xfId="921"/>
    <cellStyle name="差_其他部门(按照总人口测算）—20080416_高新区人代会（2015年含9项基金后市局调整）12(1).12" xfId="922"/>
    <cellStyle name="差_其他部门(按照总人口测算）—20080416_古塔" xfId="923"/>
    <cellStyle name="差_其他部门(按照总人口测算）—20080416_民生政策最低支出需求" xfId="924"/>
    <cellStyle name="差_其他部门(按照总人口测算）—20080416_民生政策最低支出需求_高新区人代会（2015年含9项基金后市局调整）12(1).12" xfId="925"/>
    <cellStyle name="差_其他部门(按照总人口测算）—20080416_民生政策最低支出需求_古塔" xfId="926"/>
    <cellStyle name="差_其他部门(按照总人口测算）—20080416_民生政策最低支出需求_义县" xfId="927"/>
    <cellStyle name="差_其他部门(按照总人口测算）—20080416_县市旗测算-新科目（含人口规模效应）" xfId="928"/>
    <cellStyle name="差_其他部门(按照总人口测算）—20080416_县市旗测算-新科目（含人口规模效应）_高新区人代会（2015年含9项基金后市局调整）12(1).12" xfId="929"/>
    <cellStyle name="差_其他部门(按照总人口测算）—20080416_县市旗测算-新科目（含人口规模效应）_古塔" xfId="930"/>
    <cellStyle name="差_其他部门(按照总人口测算）—20080416_县市旗测算-新科目（含人口规模效应）_义县" xfId="931"/>
    <cellStyle name="差_其他部门(按照总人口测算）—20080416_义县" xfId="932"/>
    <cellStyle name="差_青海 缺口县区测算(地方填报)" xfId="933"/>
    <cellStyle name="差_青海 缺口县区测算(地方填报)_高新区人代会（2015年含9项基金后市局调整）12(1).12" xfId="934"/>
    <cellStyle name="差_青海 缺口县区测算(地方填报)_古塔" xfId="935"/>
    <cellStyle name="差_青海 缺口县区测算(地方填报)_义县" xfId="936"/>
    <cellStyle name="差_缺口县区测算" xfId="937"/>
    <cellStyle name="差_缺口县区测算（11.13）" xfId="938"/>
    <cellStyle name="差_缺口县区测算（11.13）_高新区人代会（2015年含9项基金后市局调整）12(1).12" xfId="939"/>
    <cellStyle name="差_缺口县区测算（11.13）_古塔" xfId="940"/>
    <cellStyle name="差_缺口县区测算（11.13）_义县" xfId="941"/>
    <cellStyle name="差_缺口县区测算(按2007支出增长25%测算)" xfId="942"/>
    <cellStyle name="差_缺口县区测算(按2007支出增长25%测算)_高新区人代会（2015年含9项基金后市局调整）12(1).12" xfId="943"/>
    <cellStyle name="差_缺口县区测算(按2007支出增长25%测算)_古塔" xfId="944"/>
    <cellStyle name="差_缺口县区测算(按2007支出增长25%测算)_义县" xfId="945"/>
    <cellStyle name="差_缺口县区测算(按核定人数)" xfId="946"/>
    <cellStyle name="差_缺口县区测算(按核定人数)_高新区人代会（2015年含9项基金后市局调整）12(1).12" xfId="947"/>
    <cellStyle name="差_缺口县区测算(按核定人数)_古塔" xfId="948"/>
    <cellStyle name="差_缺口县区测算(按核定人数)_义县" xfId="949"/>
    <cellStyle name="差_缺口县区测算(财政部标准)" xfId="950"/>
    <cellStyle name="差_缺口县区测算(财政部标准)_高新区人代会（2015年含9项基金后市局调整）12(1).12" xfId="951"/>
    <cellStyle name="差_缺口县区测算(财政部标准)_古塔" xfId="952"/>
    <cellStyle name="差_缺口县区测算(财政部标准)_义县" xfId="953"/>
    <cellStyle name="差_缺口县区测算_高新区人代会（2015年含9项基金后市局调整）12(1).12" xfId="954"/>
    <cellStyle name="差_缺口县区测算_古塔" xfId="955"/>
    <cellStyle name="差_缺口县区测算_义县" xfId="956"/>
    <cellStyle name="差_人员工资和公用经费" xfId="957"/>
    <cellStyle name="差_人员工资和公用经费_高新区人代会（2015年含9项基金后市局调整）12(1).12" xfId="958"/>
    <cellStyle name="差_人员工资和公用经费_古塔" xfId="959"/>
    <cellStyle name="差_人员工资和公用经费_义县" xfId="960"/>
    <cellStyle name="差_人员工资和公用经费2" xfId="961"/>
    <cellStyle name="差_人员工资和公用经费2_高新区人代会（2015年含9项基金后市局调整）12(1).12" xfId="962"/>
    <cellStyle name="差_人员工资和公用经费2_古塔" xfId="963"/>
    <cellStyle name="差_人员工资和公用经费2_义县" xfId="964"/>
    <cellStyle name="差_人员工资和公用经费3" xfId="965"/>
    <cellStyle name="差_人员工资和公用经费3_高新区人代会（2015年含9项基金后市局调整）12(1).12" xfId="966"/>
    <cellStyle name="差_人员工资和公用经费3_古塔" xfId="967"/>
    <cellStyle name="差_人员工资和公用经费3_义县" xfId="968"/>
    <cellStyle name="差_山东省民生支出标准" xfId="969"/>
    <cellStyle name="差_山东省民生支出标准_高新区人代会（2015年含9项基金后市局调整）12(1).12" xfId="970"/>
    <cellStyle name="差_山东省民生支出标准_古塔" xfId="971"/>
    <cellStyle name="差_山东省民生支出标准_义县" xfId="972"/>
    <cellStyle name="差_沈阳" xfId="973"/>
    <cellStyle name="差_市辖区测算20080510" xfId="974"/>
    <cellStyle name="差_市辖区测算20080510_不含人员经费系数" xfId="975"/>
    <cellStyle name="差_市辖区测算20080510_不含人员经费系数_高新区人代会（2015年含9项基金后市局调整）12(1).12" xfId="976"/>
    <cellStyle name="差_市辖区测算20080510_不含人员经费系数_古塔" xfId="977"/>
    <cellStyle name="差_市辖区测算20080510_不含人员经费系数_义县" xfId="978"/>
    <cellStyle name="差_市辖区测算20080510_高新区人代会（2015年含9项基金后市局调整）12(1).12" xfId="979"/>
    <cellStyle name="差_市辖区测算20080510_古塔" xfId="980"/>
    <cellStyle name="差_市辖区测算20080510_民生政策最低支出需求" xfId="981"/>
    <cellStyle name="差_市辖区测算20080510_民生政策最低支出需求_高新区人代会（2015年含9项基金后市局调整）12(1).12" xfId="982"/>
    <cellStyle name="差_市辖区测算20080510_民生政策最低支出需求_古塔" xfId="983"/>
    <cellStyle name="差_市辖区测算20080510_民生政策最低支出需求_义县" xfId="984"/>
    <cellStyle name="差_市辖区测算20080510_县市旗测算-新科目（含人口规模效应）" xfId="985"/>
    <cellStyle name="差_市辖区测算20080510_县市旗测算-新科目（含人口规模效应）_高新区人代会（2015年含9项基金后市局调整）12(1).12" xfId="986"/>
    <cellStyle name="差_市辖区测算20080510_县市旗测算-新科目（含人口规模效应）_古塔" xfId="987"/>
    <cellStyle name="差_市辖区测算20080510_县市旗测算-新科目（含人口规模效应）_义县" xfId="988"/>
    <cellStyle name="差_市辖区测算20080510_义县" xfId="989"/>
    <cellStyle name="差_市辖区测算-新科目（20080626）" xfId="990"/>
    <cellStyle name="差_市辖区测算-新科目（20080626）_不含人员经费系数" xfId="991"/>
    <cellStyle name="差_市辖区测算-新科目（20080626）_不含人员经费系数_高新区人代会（2015年含9项基金后市局调整）12(1).12" xfId="992"/>
    <cellStyle name="差_市辖区测算-新科目（20080626）_不含人员经费系数_古塔" xfId="993"/>
    <cellStyle name="差_市辖区测算-新科目（20080626）_不含人员经费系数_义县" xfId="994"/>
    <cellStyle name="差_市辖区测算-新科目（20080626）_高新区人代会（2015年含9项基金后市局调整）12(1).12" xfId="995"/>
    <cellStyle name="差_市辖区测算-新科目（20080626）_古塔" xfId="996"/>
    <cellStyle name="差_市辖区测算-新科目（20080626）_民生政策最低支出需求" xfId="997"/>
    <cellStyle name="差_市辖区测算-新科目（20080626）_民生政策最低支出需求_高新区人代会（2015年含9项基金后市局调整）12(1).12" xfId="998"/>
    <cellStyle name="差_市辖区测算-新科目（20080626）_民生政策最低支出需求_古塔" xfId="999"/>
    <cellStyle name="差_市辖区测算-新科目（20080626）_民生政策最低支出需求_义县" xfId="1000"/>
    <cellStyle name="差_市辖区测算-新科目（20080626）_县市旗测算-新科目（含人口规模效应）" xfId="1001"/>
    <cellStyle name="差_市辖区测算-新科目（20080626）_县市旗测算-新科目（含人口规模效应）_高新区人代会（2015年含9项基金后市局调整）12(1).12" xfId="1002"/>
    <cellStyle name="差_市辖区测算-新科目（20080626）_县市旗测算-新科目（含人口规模效应）_古塔" xfId="1003"/>
    <cellStyle name="差_市辖区测算-新科目（20080626）_县市旗测算-新科目（含人口规模效应）_义县" xfId="1004"/>
    <cellStyle name="差_市辖区测算-新科目（20080626）_义县" xfId="1005"/>
    <cellStyle name="差_收入" xfId="1006"/>
    <cellStyle name="差_收入_高新区人代会（2015年含9项基金后市局调整）12(1).12" xfId="1007"/>
    <cellStyle name="差_收入_古塔" xfId="1008"/>
    <cellStyle name="差_收入_义县" xfId="1009"/>
    <cellStyle name="差_收入调整后" xfId="1010"/>
    <cellStyle name="差_收入调整后_高新区人代会（2015年含9项基金后市局调整）12(1).12" xfId="1011"/>
    <cellStyle name="差_同德" xfId="1012"/>
    <cellStyle name="差_同德_高新区人代会（2015年含9项基金后市局调整）12(1).12" xfId="1013"/>
    <cellStyle name="差_同德_古塔" xfId="1014"/>
    <cellStyle name="差_同德_义县" xfId="1015"/>
    <cellStyle name="差_危改资金测算" xfId="1016"/>
    <cellStyle name="差_危改资金测算_高新区人代会（2015年含9项基金后市局调整）12(1).12" xfId="1017"/>
    <cellStyle name="差_危改资金测算_古塔" xfId="1018"/>
    <cellStyle name="差_危改资金测算_义县" xfId="1019"/>
    <cellStyle name="差_卫生(按照总人口测算）—20080416" xfId="1020"/>
    <cellStyle name="差_卫生(按照总人口测算）—20080416_不含人员经费系数" xfId="1021"/>
    <cellStyle name="差_卫生(按照总人口测算）—20080416_不含人员经费系数_高新区人代会（2015年含9项基金后市局调整）12(1).12" xfId="1022"/>
    <cellStyle name="差_卫生(按照总人口测算）—20080416_不含人员经费系数_古塔" xfId="1023"/>
    <cellStyle name="差_卫生(按照总人口测算）—20080416_不含人员经费系数_义县" xfId="1024"/>
    <cellStyle name="差_卫生(按照总人口测算）—20080416_高新区人代会（2015年含9项基金后市局调整）12(1).12" xfId="1025"/>
    <cellStyle name="差_卫生(按照总人口测算）—20080416_古塔" xfId="1026"/>
    <cellStyle name="差_卫生(按照总人口测算）—20080416_民生政策最低支出需求" xfId="1027"/>
    <cellStyle name="差_卫生(按照总人口测算）—20080416_民生政策最低支出需求_高新区人代会（2015年含9项基金后市局调整）12(1).12" xfId="1028"/>
    <cellStyle name="差_卫生(按照总人口测算）—20080416_民生政策最低支出需求_古塔" xfId="1029"/>
    <cellStyle name="差_卫生(按照总人口测算）—20080416_民生政策最低支出需求_义县" xfId="1030"/>
    <cellStyle name="差_卫生(按照总人口测算）—20080416_县市旗测算-新科目（含人口规模效应）" xfId="1031"/>
    <cellStyle name="差_卫生(按照总人口测算）—20080416_县市旗测算-新科目（含人口规模效应）_高新区人代会（2015年含9项基金后市局调整）12(1).12" xfId="1032"/>
    <cellStyle name="差_卫生(按照总人口测算）—20080416_县市旗测算-新科目（含人口规模效应）_古塔" xfId="1033"/>
    <cellStyle name="差_卫生(按照总人口测算）—20080416_县市旗测算-新科目（含人口规模效应）_义县" xfId="1034"/>
    <cellStyle name="差_卫生(按照总人口测算）—20080416_义县" xfId="1035"/>
    <cellStyle name="差_卫生部门" xfId="1036"/>
    <cellStyle name="差_卫生部门_高新区人代会（2015年含9项基金后市局调整）12(1).12" xfId="1037"/>
    <cellStyle name="差_卫生部门_古塔" xfId="1038"/>
    <cellStyle name="差_卫生部门_义县" xfId="1039"/>
    <cellStyle name="差_文体广播部门" xfId="1040"/>
    <cellStyle name="差_文体广播部门_高新区人代会（2015年含9项基金后市局调整）12(1).12" xfId="1041"/>
    <cellStyle name="差_文体广播部门_古塔" xfId="1042"/>
    <cellStyle name="差_文体广播部门_义县" xfId="1043"/>
    <cellStyle name="差_文体广播事业(按照总人口测算）—20080416" xfId="1044"/>
    <cellStyle name="差_文体广播事业(按照总人口测算）—20080416_不含人员经费系数" xfId="1045"/>
    <cellStyle name="差_文体广播事业(按照总人口测算）—20080416_不含人员经费系数_高新区人代会（2015年含9项基金后市局调整）12(1).12" xfId="1046"/>
    <cellStyle name="差_文体广播事业(按照总人口测算）—20080416_不含人员经费系数_古塔" xfId="1047"/>
    <cellStyle name="差_文体广播事业(按照总人口测算）—20080416_不含人员经费系数_义县" xfId="1048"/>
    <cellStyle name="差_文体广播事业(按照总人口测算）—20080416_高新区人代会（2015年含9项基金后市局调整）12(1).12" xfId="1049"/>
    <cellStyle name="差_文体广播事业(按照总人口测算）—20080416_古塔" xfId="1050"/>
    <cellStyle name="差_文体广播事业(按照总人口测算）—20080416_民生政策最低支出需求" xfId="1051"/>
    <cellStyle name="差_文体广播事业(按照总人口测算）—20080416_民生政策最低支出需求_高新区人代会（2015年含9项基金后市局调整）12(1).12" xfId="1052"/>
    <cellStyle name="差_文体广播事业(按照总人口测算）—20080416_民生政策最低支出需求_古塔" xfId="1053"/>
    <cellStyle name="差_文体广播事业(按照总人口测算）—20080416_民生政策最低支出需求_义县" xfId="1054"/>
    <cellStyle name="差_文体广播事业(按照总人口测算）—20080416_县市旗测算-新科目（含人口规模效应）" xfId="1055"/>
    <cellStyle name="差_文体广播事业(按照总人口测算）—20080416_县市旗测算-新科目（含人口规模效应）_高新区人代会（2015年含9项基金后市局调整）12(1).12" xfId="1056"/>
    <cellStyle name="差_文体广播事业(按照总人口测算）—20080416_县市旗测算-新科目（含人口规模效应）_古塔" xfId="1057"/>
    <cellStyle name="差_文体广播事业(按照总人口测算）—20080416_县市旗测算-新科目（含人口规模效应）_义县" xfId="1058"/>
    <cellStyle name="差_文体广播事业(按照总人口测算）—20080416_义县" xfId="1059"/>
    <cellStyle name="差_县区合并测算20080421" xfId="1060"/>
    <cellStyle name="差_县区合并测算20080421_不含人员经费系数" xfId="1061"/>
    <cellStyle name="差_县区合并测算20080421_不含人员经费系数_高新区人代会（2015年含9项基金后市局调整）12(1).12" xfId="1062"/>
    <cellStyle name="差_县区合并测算20080421_不含人员经费系数_古塔" xfId="1063"/>
    <cellStyle name="差_县区合并测算20080421_不含人员经费系数_义县" xfId="1064"/>
    <cellStyle name="差_县区合并测算20080421_高新区人代会（2015年含9项基金后市局调整）12(1).12" xfId="1065"/>
    <cellStyle name="差_县区合并测算20080421_古塔" xfId="1066"/>
    <cellStyle name="差_县区合并测算20080421_民生政策最低支出需求" xfId="1067"/>
    <cellStyle name="差_县区合并测算20080421_民生政策最低支出需求_高新区人代会（2015年含9项基金后市局调整）12(1).12" xfId="1068"/>
    <cellStyle name="差_县区合并测算20080421_民生政策最低支出需求_古塔" xfId="1069"/>
    <cellStyle name="差_县区合并测算20080421_民生政策最低支出需求_义县" xfId="1070"/>
    <cellStyle name="差_县区合并测算20080421_县市旗测算-新科目（含人口规模效应）" xfId="1071"/>
    <cellStyle name="差_县区合并测算20080421_县市旗测算-新科目（含人口规模效应）_高新区人代会（2015年含9项基金后市局调整）12(1).12" xfId="1072"/>
    <cellStyle name="差_县区合并测算20080421_县市旗测算-新科目（含人口规模效应）_古塔" xfId="1073"/>
    <cellStyle name="差_县区合并测算20080421_县市旗测算-新科目（含人口规模效应）_义县" xfId="1074"/>
    <cellStyle name="差_县区合并测算20080421_义县" xfId="1075"/>
    <cellStyle name="差_县区合并测算20080423(按照各省比重）" xfId="1076"/>
    <cellStyle name="差_县区合并测算20080423(按照各省比重）_不含人员经费系数" xfId="1077"/>
    <cellStyle name="差_县区合并测算20080423(按照各省比重）_不含人员经费系数_高新区人代会（2015年含9项基金后市局调整）12(1).12" xfId="1078"/>
    <cellStyle name="差_县区合并测算20080423(按照各省比重）_不含人员经费系数_古塔" xfId="1079"/>
    <cellStyle name="差_县区合并测算20080423(按照各省比重）_不含人员经费系数_义县" xfId="1080"/>
    <cellStyle name="差_县区合并测算20080423(按照各省比重）_高新区人代会（2015年含9项基金后市局调整）12(1).12" xfId="1081"/>
    <cellStyle name="差_县区合并测算20080423(按照各省比重）_古塔" xfId="1082"/>
    <cellStyle name="差_县区合并测算20080423(按照各省比重）_民生政策最低支出需求" xfId="1083"/>
    <cellStyle name="差_县区合并测算20080423(按照各省比重）_民生政策最低支出需求_高新区人代会（2015年含9项基金后市局调整）12(1).12" xfId="1084"/>
    <cellStyle name="差_县区合并测算20080423(按照各省比重）_民生政策最低支出需求_古塔" xfId="1085"/>
    <cellStyle name="差_县区合并测算20080423(按照各省比重）_民生政策最低支出需求_义县" xfId="1086"/>
    <cellStyle name="差_县区合并测算20080423(按照各省比重）_县市旗测算-新科目（含人口规模效应）" xfId="1087"/>
    <cellStyle name="差_县区合并测算20080423(按照各省比重）_县市旗测算-新科目（含人口规模效应）_高新区人代会（2015年含9项基金后市局调整）12(1).12" xfId="1088"/>
    <cellStyle name="差_县区合并测算20080423(按照各省比重）_县市旗测算-新科目（含人口规模效应）_古塔" xfId="1089"/>
    <cellStyle name="差_县区合并测算20080423(按照各省比重）_县市旗测算-新科目（含人口规模效应）_义县" xfId="1090"/>
    <cellStyle name="差_县区合并测算20080423(按照各省比重）_义县" xfId="1091"/>
    <cellStyle name="差_县市旗测算20080508" xfId="1092"/>
    <cellStyle name="差_县市旗测算20080508_不含人员经费系数" xfId="1093"/>
    <cellStyle name="差_县市旗测算20080508_不含人员经费系数_高新区人代会（2015年含9项基金后市局调整）12(1).12" xfId="1094"/>
    <cellStyle name="差_县市旗测算20080508_不含人员经费系数_古塔" xfId="1095"/>
    <cellStyle name="差_县市旗测算20080508_不含人员经费系数_义县" xfId="1096"/>
    <cellStyle name="差_县市旗测算20080508_高新区人代会（2015年含9项基金后市局调整）12(1).12" xfId="1097"/>
    <cellStyle name="差_县市旗测算20080508_古塔" xfId="1098"/>
    <cellStyle name="差_县市旗测算20080508_民生政策最低支出需求" xfId="1099"/>
    <cellStyle name="差_县市旗测算20080508_民生政策最低支出需求_高新区人代会（2015年含9项基金后市局调整）12(1).12" xfId="1100"/>
    <cellStyle name="差_县市旗测算20080508_民生政策最低支出需求_古塔" xfId="1101"/>
    <cellStyle name="差_县市旗测算20080508_民生政策最低支出需求_义县" xfId="1102"/>
    <cellStyle name="差_县市旗测算20080508_县市旗测算-新科目（含人口规模效应）" xfId="1103"/>
    <cellStyle name="差_县市旗测算20080508_县市旗测算-新科目（含人口规模效应）_高新区人代会（2015年含9项基金后市局调整）12(1).12" xfId="1104"/>
    <cellStyle name="差_县市旗测算20080508_县市旗测算-新科目（含人口规模效应）_古塔" xfId="1105"/>
    <cellStyle name="差_县市旗测算20080508_县市旗测算-新科目（含人口规模效应）_义县" xfId="1106"/>
    <cellStyle name="差_县市旗测算20080508_义县" xfId="1107"/>
    <cellStyle name="差_县市旗测算-新科目（20080626）" xfId="1108"/>
    <cellStyle name="差_县市旗测算-新科目（20080626）_不含人员经费系数" xfId="1109"/>
    <cellStyle name="差_县市旗测算-新科目（20080626）_不含人员经费系数_高新区人代会（2015年含9项基金后市局调整）12(1).12" xfId="1110"/>
    <cellStyle name="差_县市旗测算-新科目（20080626）_不含人员经费系数_古塔" xfId="1111"/>
    <cellStyle name="差_县市旗测算-新科目（20080626）_不含人员经费系数_义县" xfId="1112"/>
    <cellStyle name="差_县市旗测算-新科目（20080626）_高新区人代会（2015年含9项基金后市局调整）12(1).12" xfId="1113"/>
    <cellStyle name="差_县市旗测算-新科目（20080626）_古塔" xfId="1114"/>
    <cellStyle name="差_县市旗测算-新科目（20080626）_民生政策最低支出需求" xfId="1115"/>
    <cellStyle name="差_县市旗测算-新科目（20080626）_民生政策最低支出需求_高新区人代会（2015年含9项基金后市局调整）12(1).12" xfId="1116"/>
    <cellStyle name="差_县市旗测算-新科目（20080626）_民生政策最低支出需求_古塔" xfId="1117"/>
    <cellStyle name="差_县市旗测算-新科目（20080626）_民生政策最低支出需求_义县" xfId="1118"/>
    <cellStyle name="差_县市旗测算-新科目（20080626）_县市旗测算-新科目（含人口规模效应）" xfId="1119"/>
    <cellStyle name="差_县市旗测算-新科目（20080626）_县市旗测算-新科目（含人口规模效应）_高新区人代会（2015年含9项基金后市局调整）12(1).12" xfId="1120"/>
    <cellStyle name="差_县市旗测算-新科目（20080626）_县市旗测算-新科目（含人口规模效应）_古塔" xfId="1121"/>
    <cellStyle name="差_县市旗测算-新科目（20080626）_县市旗测算-新科目（含人口规模效应）_义县" xfId="1122"/>
    <cellStyle name="差_县市旗测算-新科目（20080626）_义县" xfId="1123"/>
    <cellStyle name="差_县市旗测算-新科目（20080627）" xfId="1124"/>
    <cellStyle name="差_县市旗测算-新科目（20080627）_不含人员经费系数" xfId="1125"/>
    <cellStyle name="差_县市旗测算-新科目（20080627）_不含人员经费系数_高新区人代会（2015年含9项基金后市局调整）12(1).12" xfId="1126"/>
    <cellStyle name="差_县市旗测算-新科目（20080627）_不含人员经费系数_古塔" xfId="1127"/>
    <cellStyle name="差_县市旗测算-新科目（20080627）_不含人员经费系数_义县" xfId="1128"/>
    <cellStyle name="差_县市旗测算-新科目（20080627）_高新区人代会（2015年含9项基金后市局调整）12(1).12" xfId="1129"/>
    <cellStyle name="差_县市旗测算-新科目（20080627）_古塔" xfId="1130"/>
    <cellStyle name="差_县市旗测算-新科目（20080627）_民生政策最低支出需求" xfId="1131"/>
    <cellStyle name="差_县市旗测算-新科目（20080627）_民生政策最低支出需求_高新区人代会（2015年含9项基金后市局调整）12(1).12" xfId="1132"/>
    <cellStyle name="差_县市旗测算-新科目（20080627）_民生政策最低支出需求_古塔" xfId="1133"/>
    <cellStyle name="差_县市旗测算-新科目（20080627）_民生政策最低支出需求_义县" xfId="1134"/>
    <cellStyle name="差_县市旗测算-新科目（20080627）_县市旗测算-新科目（含人口规模效应）" xfId="1135"/>
    <cellStyle name="差_县市旗测算-新科目（20080627）_县市旗测算-新科目（含人口规模效应）_高新区人代会（2015年含9项基金后市局调整）12(1).12" xfId="1136"/>
    <cellStyle name="差_县市旗测算-新科目（20080627）_县市旗测算-新科目（含人口规模效应）_古塔" xfId="1137"/>
    <cellStyle name="差_县市旗测算-新科目（20080627）_县市旗测算-新科目（含人口规模效应）_义县" xfId="1138"/>
    <cellStyle name="差_县市旗测算-新科目（20080627）_义县" xfId="1139"/>
    <cellStyle name="差_一般预算平衡表" xfId="1140"/>
    <cellStyle name="差_一般预算平衡表_高新区人代会（2015年含9项基金后市局调整）12(1).12" xfId="1141"/>
    <cellStyle name="差_一般预算平衡表_古塔" xfId="1142"/>
    <cellStyle name="差_一般预算平衡表_义县" xfId="1143"/>
    <cellStyle name="差_一般预算支出口径剔除表" xfId="1144"/>
    <cellStyle name="差_一般预算支出口径剔除表_高新区人代会（2015年含9项基金后市局调整）12(1).12" xfId="1145"/>
    <cellStyle name="差_一般预算支出口径剔除表_古塔" xfId="1146"/>
    <cellStyle name="差_一般预算支出口径剔除表_义县" xfId="1147"/>
    <cellStyle name="差_义县" xfId="1148"/>
    <cellStyle name="差_云南 缺口县区测算(地方填报)" xfId="1149"/>
    <cellStyle name="差_云南 缺口县区测算(地方填报)_高新区人代会（2015年含9项基金后市局调整）12(1).12" xfId="1150"/>
    <cellStyle name="差_云南 缺口县区测算(地方填报)_古塔" xfId="1151"/>
    <cellStyle name="差_云南 缺口县区测算(地方填报)_义县" xfId="1152"/>
    <cellStyle name="差_云南省2008年转移支付测算——州市本级考核部分及政策性测算" xfId="1153"/>
    <cellStyle name="差_云南省2008年转移支付测算——州市本级考核部分及政策性测算_高新区人代会（2015年含9项基金后市局调整）12(1).12" xfId="1154"/>
    <cellStyle name="差_云南省2008年转移支付测算——州市本级考核部分及政策性测算_古塔" xfId="1155"/>
    <cellStyle name="差_云南省2008年转移支付测算——州市本级考核部分及政策性测算_义县" xfId="1156"/>
    <cellStyle name="差_支出（当年财力）" xfId="1157"/>
    <cellStyle name="差_支出（当年财力）_高新区人代会（2015年含9项基金后市局调整）12(1).12" xfId="1158"/>
    <cellStyle name="差_支出（当年财力）_古塔" xfId="1159"/>
    <cellStyle name="差_支出（当年财力）_义县" xfId="1160"/>
    <cellStyle name="差_重点民生支出需求测算表社保（农村低保）081112" xfId="1161"/>
    <cellStyle name="差_重点民生支出需求测算表社保（农村低保）081112_高新区人代会（2015年含9项基金后市局调整）12(1).12" xfId="1162"/>
    <cellStyle name="差_重点民生支出需求测算表社保（农村低保）081112_古塔" xfId="1163"/>
    <cellStyle name="差_重点民生支出需求测算表社保（农村低保）081112_义县" xfId="1164"/>
    <cellStyle name="差_自行调整差异系数顺序" xfId="1165"/>
    <cellStyle name="差_自行调整差异系数顺序_高新区人代会（2015年含9项基金后市局调整）12(1).12" xfId="1166"/>
    <cellStyle name="差_自行调整差异系数顺序_古塔" xfId="1167"/>
    <cellStyle name="差_自行调整差异系数顺序_义县" xfId="1168"/>
    <cellStyle name="差_总人口" xfId="1169"/>
    <cellStyle name="差_总人口_高新区人代会（2015年含9项基金后市局调整）12(1).12" xfId="1170"/>
    <cellStyle name="差_总人口_古塔" xfId="1171"/>
    <cellStyle name="差_总人口_义县" xfId="1172"/>
    <cellStyle name="常规 10" xfId="1173"/>
    <cellStyle name="常规 11" xfId="1174"/>
    <cellStyle name="常规 12" xfId="1175"/>
    <cellStyle name="常规 13" xfId="1176"/>
    <cellStyle name="常规 14" xfId="1177"/>
    <cellStyle name="常规 15" xfId="1178"/>
    <cellStyle name="常规 16" xfId="1179"/>
    <cellStyle name="常规 17" xfId="1180"/>
    <cellStyle name="常规 18" xfId="1181"/>
    <cellStyle name="常规 19" xfId="1182"/>
    <cellStyle name="常规 2" xfId="1183"/>
    <cellStyle name="常规 2 2" xfId="1184"/>
    <cellStyle name="常规 2 2 2" xfId="1185"/>
    <cellStyle name="常规 2 2 3" xfId="1186"/>
    <cellStyle name="常规 2 2_3.公共财政预算平衡" xfId="1187"/>
    <cellStyle name="常规 2 3" xfId="1188"/>
    <cellStyle name="常规 2 4" xfId="1189"/>
    <cellStyle name="常规 2 5" xfId="1190"/>
    <cellStyle name="常规 2_2007年收支情况及2008年收支预计表(汇总表)" xfId="1191"/>
    <cellStyle name="常规 20" xfId="1192"/>
    <cellStyle name="常规 21" xfId="1193"/>
    <cellStyle name="常规 24" xfId="1194"/>
    <cellStyle name="常规 25" xfId="1195"/>
    <cellStyle name="常规 26" xfId="1196"/>
    <cellStyle name="常规 27" xfId="1197"/>
    <cellStyle name="常规 3" xfId="1198"/>
    <cellStyle name="常规 4" xfId="1199"/>
    <cellStyle name="常规 5" xfId="1200"/>
    <cellStyle name="常规 6" xfId="1201"/>
    <cellStyle name="常规 7" xfId="1202"/>
    <cellStyle name="常规 8" xfId="1203"/>
    <cellStyle name="常规 9" xfId="1204"/>
    <cellStyle name="常规_2012年报人代会20张表-表样" xfId="1205"/>
    <cellStyle name="常规_人代会用表2010.01.05（按快报数）" xfId="1206"/>
    <cellStyle name="常规_省厅人代会一般公共预算表格表样" xfId="1207"/>
    <cellStyle name="超级链接" xfId="1208"/>
    <cellStyle name="分级显示行_1_13区汇总" xfId="1209"/>
    <cellStyle name="分级显示列_1_Book1" xfId="1210"/>
    <cellStyle name="归盒啦_95" xfId="1211"/>
    <cellStyle name="好_（省格式）01兴城" xfId="1212"/>
    <cellStyle name="好_（市格式）01兴城" xfId="1213"/>
    <cellStyle name="好_00省级(打印)" xfId="1214"/>
    <cellStyle name="好_00省级(打印)_高新区人代会（2015年含9项基金后市局调整）12(1).12" xfId="1215"/>
    <cellStyle name="好_00省级(打印)_古塔" xfId="1216"/>
    <cellStyle name="好_00省级(打印)_义县" xfId="1217"/>
    <cellStyle name="好_01兴城" xfId="1218"/>
    <cellStyle name="好_02" xfId="1219"/>
    <cellStyle name="好_02_高新区人代会（2015年含9项基金后市局调整）12(1).12" xfId="1220"/>
    <cellStyle name="好_02_古塔" xfId="1221"/>
    <cellStyle name="好_02_义县" xfId="1222"/>
    <cellStyle name="好_02绥中" xfId="1223"/>
    <cellStyle name="好_02绥中_高新区人代会（2015年含9项基金后市局调整）12(1).12" xfId="1224"/>
    <cellStyle name="好_02绥中_古塔" xfId="1225"/>
    <cellStyle name="好_02绥中_义县" xfId="1226"/>
    <cellStyle name="好_03" xfId="1227"/>
    <cellStyle name="好_03_高新区人代会（2015年含9项基金后市局调整）12(1).12" xfId="1228"/>
    <cellStyle name="好_03_古塔" xfId="1229"/>
    <cellStyle name="好_03_义县" xfId="1230"/>
    <cellStyle name="好_03建昌" xfId="1231"/>
    <cellStyle name="好_03建昌_高新区人代会（2015年含9项基金后市局调整）12(1).12" xfId="1232"/>
    <cellStyle name="好_03建昌_古塔" xfId="1233"/>
    <cellStyle name="好_03建昌_义县" xfId="1234"/>
    <cellStyle name="好_03昭通" xfId="1235"/>
    <cellStyle name="好_03昭通_高新区人代会（2015年含9项基金后市局调整）12(1).12" xfId="1236"/>
    <cellStyle name="好_03昭通_古塔" xfId="1237"/>
    <cellStyle name="好_03昭通_义县" xfId="1238"/>
    <cellStyle name="好_04" xfId="1239"/>
    <cellStyle name="好_04_高新区人代会（2015年含9项基金后市局调整）12(1).12" xfId="1240"/>
    <cellStyle name="好_04_古塔" xfId="1241"/>
    <cellStyle name="好_04_义县" xfId="1242"/>
    <cellStyle name="好_04连山" xfId="1243"/>
    <cellStyle name="好_04连山_高新区人代会（2015年含9项基金后市局调整）12(1).12" xfId="1244"/>
    <cellStyle name="好_04连山_古塔" xfId="1245"/>
    <cellStyle name="好_04连山_义县" xfId="1246"/>
    <cellStyle name="好_05" xfId="1247"/>
    <cellStyle name="好_05_高新区人代会（2015年含9项基金后市局调整）12(1).12" xfId="1248"/>
    <cellStyle name="好_05_古塔" xfId="1249"/>
    <cellStyle name="好_05_义县" xfId="1250"/>
    <cellStyle name="好_0502通海县" xfId="1251"/>
    <cellStyle name="好_0502通海县_高新区人代会（2015年含9项基金后市局调整）12(1).12" xfId="1252"/>
    <cellStyle name="好_0502通海县_古塔" xfId="1253"/>
    <cellStyle name="好_0502通海县_义县" xfId="1254"/>
    <cellStyle name="好_05潍坊" xfId="1255"/>
    <cellStyle name="好_05潍坊_高新区人代会（2015年含9项基金后市局调整）12(1).12" xfId="1256"/>
    <cellStyle name="好_05潍坊_古塔" xfId="1257"/>
    <cellStyle name="好_05潍坊_义县" xfId="1258"/>
    <cellStyle name="好_05杨杖子" xfId="1259"/>
    <cellStyle name="好_05杨杖子_高新区人代会（2015年含9项基金后市局调整）12(1).12" xfId="1260"/>
    <cellStyle name="好_05杨杖子_古塔" xfId="1261"/>
    <cellStyle name="好_05杨杖子_义县" xfId="1262"/>
    <cellStyle name="好_06" xfId="1263"/>
    <cellStyle name="好_06_高新区人代会（2015年含9项基金后市局调整）12(1).12" xfId="1264"/>
    <cellStyle name="好_06_古塔" xfId="1265"/>
    <cellStyle name="好_06_义县" xfId="1266"/>
    <cellStyle name="好_0605石屏县" xfId="1267"/>
    <cellStyle name="好_0605石屏县_高新区人代会（2015年含9项基金后市局调整）12(1).12" xfId="1268"/>
    <cellStyle name="好_0605石屏县_古塔" xfId="1269"/>
    <cellStyle name="好_0605石屏县_义县" xfId="1270"/>
    <cellStyle name="好_06高新" xfId="1271"/>
    <cellStyle name="好_06高新_高新区人代会（2015年含9项基金后市局调整）12(1).12" xfId="1272"/>
    <cellStyle name="好_06高新_古塔" xfId="1273"/>
    <cellStyle name="好_06高新_义县" xfId="1274"/>
    <cellStyle name="好_07" xfId="1275"/>
    <cellStyle name="好_07_高新区人代会（2015年含9项基金后市局调整）12(1).12" xfId="1276"/>
    <cellStyle name="好_07_古塔" xfId="1277"/>
    <cellStyle name="好_07_义县" xfId="1278"/>
    <cellStyle name="好_07临沂" xfId="1279"/>
    <cellStyle name="好_07临沂_高新区人代会（2015年含9项基金后市局调整）12(1).12" xfId="1280"/>
    <cellStyle name="好_07临沂_古塔" xfId="1281"/>
    <cellStyle name="好_07临沂_义县" xfId="1282"/>
    <cellStyle name="好_07南票" xfId="1283"/>
    <cellStyle name="好_07南票_高新区人代会（2015年含9项基金后市局调整）12(1).12" xfId="1284"/>
    <cellStyle name="好_07南票_古塔" xfId="1285"/>
    <cellStyle name="好_07南票_义县" xfId="1286"/>
    <cellStyle name="好_08" xfId="1287"/>
    <cellStyle name="好_08_高新区人代会（2015年含9项基金后市局调整）12(1).12" xfId="1288"/>
    <cellStyle name="好_08_古塔" xfId="1289"/>
    <cellStyle name="好_08_义县" xfId="1290"/>
    <cellStyle name="好_08龙港" xfId="1291"/>
    <cellStyle name="好_08龙港_高新区人代会（2015年含9项基金后市局调整）12(1).12" xfId="1292"/>
    <cellStyle name="好_08龙港_古塔" xfId="1293"/>
    <cellStyle name="好_08龙港_义县" xfId="1294"/>
    <cellStyle name="好_09" xfId="1295"/>
    <cellStyle name="好_09_高新区人代会（2015年含9项基金后市局调整）12(1).12" xfId="1296"/>
    <cellStyle name="好_09_古塔" xfId="1297"/>
    <cellStyle name="好_09_义县" xfId="1298"/>
    <cellStyle name="好_09北港" xfId="1299"/>
    <cellStyle name="好_09北港_高新区人代会（2015年含9项基金后市局调整）12(1).12" xfId="1300"/>
    <cellStyle name="好_09北港_古塔" xfId="1301"/>
    <cellStyle name="好_09北港_义县" xfId="1302"/>
    <cellStyle name="好_09黑龙江" xfId="1303"/>
    <cellStyle name="好_09黑龙江_高新区人代会（2015年含9项基金后市局调整）12(1).12" xfId="1304"/>
    <cellStyle name="好_09黑龙江_古塔" xfId="1305"/>
    <cellStyle name="好_09黑龙江_义县" xfId="1306"/>
    <cellStyle name="好_1" xfId="1307"/>
    <cellStyle name="好_1_高新区人代会（2015年含9项基金后市局调整）12(1).12" xfId="1308"/>
    <cellStyle name="好_1_古塔" xfId="1309"/>
    <cellStyle name="好_1_义县" xfId="1310"/>
    <cellStyle name="好_1110洱源县" xfId="1311"/>
    <cellStyle name="好_1110洱源县_高新区人代会（2015年含9项基金后市局调整）12(1).12" xfId="1312"/>
    <cellStyle name="好_1110洱源县_古塔" xfId="1313"/>
    <cellStyle name="好_1110洱源县_义县" xfId="1314"/>
    <cellStyle name="好_11大理" xfId="1315"/>
    <cellStyle name="好_11大理_高新区人代会（2015年含9项基金后市局调整）12(1).12" xfId="1316"/>
    <cellStyle name="好_11大理_古塔" xfId="1317"/>
    <cellStyle name="好_11大理_义县" xfId="1318"/>
    <cellStyle name="好_12滨州" xfId="1319"/>
    <cellStyle name="好_12滨州_高新区人代会（2015年含9项基金后市局调整）12(1).12" xfId="1320"/>
    <cellStyle name="好_12滨州_古塔" xfId="1321"/>
    <cellStyle name="好_12滨州_义县" xfId="1322"/>
    <cellStyle name="好_14安徽" xfId="1323"/>
    <cellStyle name="好_14安徽_高新区人代会（2015年含9项基金后市局调整）12(1).12" xfId="1324"/>
    <cellStyle name="好_14安徽_古塔" xfId="1325"/>
    <cellStyle name="好_14安徽_义县" xfId="1326"/>
    <cellStyle name="好_2" xfId="1327"/>
    <cellStyle name="好_2_高新区人代会（2015年含9项基金后市局调整）12(1).12" xfId="1328"/>
    <cellStyle name="好_2_古塔" xfId="1329"/>
    <cellStyle name="好_2_义县" xfId="1330"/>
    <cellStyle name="好_2006年22湖南" xfId="1331"/>
    <cellStyle name="好_2006年22湖南_高新区人代会（2015年含9项基金后市局调整）12(1).12" xfId="1332"/>
    <cellStyle name="好_2006年22湖南_古塔" xfId="1333"/>
    <cellStyle name="好_2006年22湖南_义县" xfId="1334"/>
    <cellStyle name="好_2006年27重庆" xfId="1335"/>
    <cellStyle name="好_2006年27重庆_高新区人代会（2015年含9项基金后市局调整）12(1).12" xfId="1336"/>
    <cellStyle name="好_2006年27重庆_古塔" xfId="1337"/>
    <cellStyle name="好_2006年27重庆_义县" xfId="1338"/>
    <cellStyle name="好_2006年28四川" xfId="1339"/>
    <cellStyle name="好_2006年28四川_高新区人代会（2015年含9项基金后市局调整）12(1).12" xfId="1340"/>
    <cellStyle name="好_2006年28四川_古塔" xfId="1341"/>
    <cellStyle name="好_2006年28四川_义县" xfId="1342"/>
    <cellStyle name="好_2006年30云南" xfId="1343"/>
    <cellStyle name="好_2006年30云南_高新区人代会（2015年含9项基金后市局调整）12(1).12" xfId="1344"/>
    <cellStyle name="好_2006年30云南_古塔" xfId="1345"/>
    <cellStyle name="好_2006年30云南_义县" xfId="1346"/>
    <cellStyle name="好_2006年33甘肃" xfId="1347"/>
    <cellStyle name="好_2006年33甘肃_高新区人代会（2015年含9项基金后市局调整）12(1).12" xfId="1348"/>
    <cellStyle name="好_2006年33甘肃_古塔" xfId="1349"/>
    <cellStyle name="好_2006年33甘肃_义县" xfId="1350"/>
    <cellStyle name="好_2006年34青海" xfId="1351"/>
    <cellStyle name="好_2006年34青海_高新区人代会（2015年含9项基金后市局调整）12(1).12" xfId="1352"/>
    <cellStyle name="好_2006年34青海_古塔" xfId="1353"/>
    <cellStyle name="好_2006年34青海_义县" xfId="1354"/>
    <cellStyle name="好_2006年全省财力计算表（中央、决算）" xfId="1355"/>
    <cellStyle name="好_2006年全省财力计算表（中央、决算）_高新区人代会（2015年含9项基金后市局调整）12(1).12" xfId="1356"/>
    <cellStyle name="好_2006年全省财力计算表（中央、决算）_古塔" xfId="1357"/>
    <cellStyle name="好_2006年全省财力计算表（中央、决算）_义县" xfId="1358"/>
    <cellStyle name="好_2006年水利统计指标统计表" xfId="1359"/>
    <cellStyle name="好_2006年水利统计指标统计表_高新区人代会（2015年含9项基金后市局调整）12(1).12" xfId="1360"/>
    <cellStyle name="好_2006年水利统计指标统计表_古塔" xfId="1361"/>
    <cellStyle name="好_2006年水利统计指标统计表_义县" xfId="1362"/>
    <cellStyle name="好_2007年收支情况及2008年收支预计表(汇总表)" xfId="1363"/>
    <cellStyle name="好_2007年收支情况及2008年收支预计表(汇总表)_高新区人代会（2015年含9项基金后市局调整）12(1).12" xfId="1364"/>
    <cellStyle name="好_2007年收支情况及2008年收支预计表(汇总表)_古塔" xfId="1365"/>
    <cellStyle name="好_2007年收支情况及2008年收支预计表(汇总表)_义县" xfId="1366"/>
    <cellStyle name="好_2007年一般预算支出剔除" xfId="1367"/>
    <cellStyle name="好_2007年一般预算支出剔除_高新区人代会（2015年含9项基金后市局调整）12(1).12" xfId="1368"/>
    <cellStyle name="好_2007年一般预算支出剔除_古塔" xfId="1369"/>
    <cellStyle name="好_2007年一般预算支出剔除_义县" xfId="1370"/>
    <cellStyle name="好_2007一般预算支出口径剔除表" xfId="1371"/>
    <cellStyle name="好_2007一般预算支出口径剔除表_高新区人代会（2015年含9项基金后市局调整）12(1).12" xfId="1372"/>
    <cellStyle name="好_2007一般预算支出口径剔除表_古塔" xfId="1373"/>
    <cellStyle name="好_2007一般预算支出口径剔除表_义县" xfId="1374"/>
    <cellStyle name="好_2008计算资料（8月5）" xfId="1375"/>
    <cellStyle name="好_2008计算资料（8月5）_高新区人代会（2015年含9项基金后市局调整）12(1).12" xfId="1376"/>
    <cellStyle name="好_2008计算资料（8月5）_古塔" xfId="1377"/>
    <cellStyle name="好_2008计算资料（8月5）_义县" xfId="1378"/>
    <cellStyle name="好_2008年全省汇总收支计算表" xfId="1379"/>
    <cellStyle name="好_2008年全省汇总收支计算表_高新区人代会（2015年含9项基金后市局调整）12(1).12" xfId="1380"/>
    <cellStyle name="好_2008年全省汇总收支计算表_古塔" xfId="1381"/>
    <cellStyle name="好_2008年全省汇总收支计算表_义县" xfId="1382"/>
    <cellStyle name="好_2008年一般预算支出预计" xfId="1383"/>
    <cellStyle name="好_2008年一般预算支出预计_高新区人代会（2015年含9项基金后市局调整）12(1).12" xfId="1384"/>
    <cellStyle name="好_2008年一般预算支出预计_古塔" xfId="1385"/>
    <cellStyle name="好_2008年一般预算支出预计_义县" xfId="1386"/>
    <cellStyle name="好_2008年预计支出与2007年对比" xfId="1387"/>
    <cellStyle name="好_2008年预计支出与2007年对比_高新区人代会（2015年含9项基金后市局调整）12(1).12" xfId="1388"/>
    <cellStyle name="好_2008年预计支出与2007年对比_古塔" xfId="1389"/>
    <cellStyle name="好_2008年预计支出与2007年对比_义县" xfId="1390"/>
    <cellStyle name="好_2008年支出核定" xfId="1391"/>
    <cellStyle name="好_2008年支出核定_高新区人代会（2015年含9项基金后市局调整）12(1).12" xfId="1392"/>
    <cellStyle name="好_2008年支出核定_古塔" xfId="1393"/>
    <cellStyle name="好_2008年支出核定_义县" xfId="1394"/>
    <cellStyle name="好_2008年支出调整" xfId="1395"/>
    <cellStyle name="好_2008年支出调整_高新区人代会（2015年含9项基金后市局调整）12(1).12" xfId="1396"/>
    <cellStyle name="好_2008年支出调整_古塔" xfId="1397"/>
    <cellStyle name="好_2008年支出调整_义县" xfId="1398"/>
    <cellStyle name="好_2011年收入预计报省厅" xfId="1399"/>
    <cellStyle name="好_2011年一般预算收入预计情况表2011.12.08" xfId="1400"/>
    <cellStyle name="好_20河南" xfId="1401"/>
    <cellStyle name="好_20河南_高新区人代会（2015年含9项基金后市局调整）12(1).12" xfId="1402"/>
    <cellStyle name="好_20河南_古塔" xfId="1403"/>
    <cellStyle name="好_20河南_义县" xfId="1404"/>
    <cellStyle name="好_22湖南" xfId="1405"/>
    <cellStyle name="好_22湖南_高新区人代会（2015年含9项基金后市局调整）12(1).12" xfId="1406"/>
    <cellStyle name="好_22湖南_古塔" xfId="1407"/>
    <cellStyle name="好_22湖南_义县" xfId="1408"/>
    <cellStyle name="好_27重庆" xfId="1409"/>
    <cellStyle name="好_27重庆_高新区人代会（2015年含9项基金后市局调整）12(1).12" xfId="1410"/>
    <cellStyle name="好_27重庆_古塔" xfId="1411"/>
    <cellStyle name="好_27重庆_义县" xfId="1412"/>
    <cellStyle name="好_28四川" xfId="1413"/>
    <cellStyle name="好_28四川_高新区人代会（2015年含9项基金后市局调整）12(1).12" xfId="1414"/>
    <cellStyle name="好_28四川_古塔" xfId="1415"/>
    <cellStyle name="好_28四川_义县" xfId="1416"/>
    <cellStyle name="好_3.公共财政预算平衡" xfId="1417"/>
    <cellStyle name="好_30云南" xfId="1418"/>
    <cellStyle name="好_30云南_1" xfId="1419"/>
    <cellStyle name="好_30云南_1_高新区人代会（2015年含9项基金后市局调整）12(1).12" xfId="1420"/>
    <cellStyle name="好_30云南_1_古塔" xfId="1421"/>
    <cellStyle name="好_30云南_1_义县" xfId="1422"/>
    <cellStyle name="好_30云南_高新区人代会（2015年含9项基金后市局调整）12(1).12" xfId="1423"/>
    <cellStyle name="好_30云南_古塔" xfId="1424"/>
    <cellStyle name="好_30云南_义县" xfId="1425"/>
    <cellStyle name="好_33甘肃" xfId="1426"/>
    <cellStyle name="好_33甘肃_高新区人代会（2015年含9项基金后市局调整）12(1).12" xfId="1427"/>
    <cellStyle name="好_33甘肃_古塔" xfId="1428"/>
    <cellStyle name="好_33甘肃_义县" xfId="1429"/>
    <cellStyle name="好_34青海" xfId="1430"/>
    <cellStyle name="好_34青海_1" xfId="1431"/>
    <cellStyle name="好_34青海_1_高新区人代会（2015年含9项基金后市局调整）12(1).12" xfId="1432"/>
    <cellStyle name="好_34青海_1_古塔" xfId="1433"/>
    <cellStyle name="好_34青海_1_义县" xfId="1434"/>
    <cellStyle name="好_34青海_高新区人代会（2015年含9项基金后市局调整）12(1).12" xfId="1435"/>
    <cellStyle name="好_34青海_古塔" xfId="1436"/>
    <cellStyle name="好_34青海_义县" xfId="1437"/>
    <cellStyle name="好_530623_2006年县级财政报表附表" xfId="1438"/>
    <cellStyle name="好_530623_2006年县级财政报表附表_高新区人代会（2015年含9项基金后市局调整）12(1).12" xfId="1439"/>
    <cellStyle name="好_530623_2006年县级财政报表附表_古塔" xfId="1440"/>
    <cellStyle name="好_530623_2006年县级财政报表附表_义县" xfId="1441"/>
    <cellStyle name="好_530629_2006年县级财政报表附表" xfId="1442"/>
    <cellStyle name="好_530629_2006年县级财政报表附表_高新区人代会（2015年含9项基金后市局调整）12(1).12" xfId="1443"/>
    <cellStyle name="好_530629_2006年县级财政报表附表_古塔" xfId="1444"/>
    <cellStyle name="好_530629_2006年县级财政报表附表_义县" xfId="1445"/>
    <cellStyle name="好_5334_2006年迪庆县级财政报表附表" xfId="1446"/>
    <cellStyle name="好_5334_2006年迪庆县级财政报表附表_高新区人代会（2015年含9项基金后市局调整）12(1).12" xfId="1447"/>
    <cellStyle name="好_5334_2006年迪庆县级财政报表附表_古塔" xfId="1448"/>
    <cellStyle name="好_5334_2006年迪庆县级财政报表附表_义县" xfId="1449"/>
    <cellStyle name="好_Book1" xfId="1450"/>
    <cellStyle name="好_Book1_1" xfId="1451"/>
    <cellStyle name="好_Book1_3.公共财政预算平衡" xfId="1452"/>
    <cellStyle name="好_Book1_高新区人代会（2015年含9项基金后市局调整）12(1).12" xfId="1453"/>
    <cellStyle name="好_Book1_古塔" xfId="1454"/>
    <cellStyle name="好_Book1_义县" xfId="1455"/>
    <cellStyle name="好_Book2" xfId="1456"/>
    <cellStyle name="好_Book2_高新区人代会（2015年含9项基金后市局调整）12(1).12" xfId="1457"/>
    <cellStyle name="好_Book2_古塔" xfId="1458"/>
    <cellStyle name="好_Book2_义县" xfId="1459"/>
    <cellStyle name="好_gdp" xfId="1460"/>
    <cellStyle name="好_gdp_高新区人代会（2015年含9项基金后市局调整）12(1).12" xfId="1461"/>
    <cellStyle name="好_gdp_古塔" xfId="1462"/>
    <cellStyle name="好_gdp_义县" xfId="1463"/>
    <cellStyle name="好_M01-2(州市补助收入)" xfId="1464"/>
    <cellStyle name="好_M01-2(州市补助收入)_高新区人代会（2015年含9项基金后市局调整）12(1).12" xfId="1465"/>
    <cellStyle name="好_M01-2(州市补助收入)_古塔" xfId="1466"/>
    <cellStyle name="好_M01-2(州市补助收入)_义县" xfId="1467"/>
    <cellStyle name="好_安徽 缺口县区测算(地方填报)1" xfId="1468"/>
    <cellStyle name="好_安徽 缺口县区测算(地方填报)1_高新区人代会（2015年含9项基金后市局调整）12(1).12" xfId="1469"/>
    <cellStyle name="好_安徽 缺口县区测算(地方填报)1_古塔" xfId="1470"/>
    <cellStyle name="好_安徽 缺口县区测算(地方填报)1_义县" xfId="1471"/>
    <cellStyle name="好_不含人员经费系数" xfId="1472"/>
    <cellStyle name="好_不含人员经费系数_高新区人代会（2015年含9项基金后市局调整）12(1).12" xfId="1473"/>
    <cellStyle name="好_不含人员经费系数_古塔" xfId="1474"/>
    <cellStyle name="好_不含人员经费系数_义县" xfId="1475"/>
    <cellStyle name="好_财力差异计算表(不含非农业区)" xfId="1476"/>
    <cellStyle name="好_财力差异计算表(不含非农业区)_高新区人代会（2015年含9项基金后市局调整）12(1).12" xfId="1477"/>
    <cellStyle name="好_财力差异计算表(不含非农业区)_古塔" xfId="1478"/>
    <cellStyle name="好_财力差异计算表(不含非农业区)_义县" xfId="1479"/>
    <cellStyle name="好_财政供养人员" xfId="1480"/>
    <cellStyle name="好_财政供养人员_高新区人代会（2015年含9项基金后市局调整）12(1).12" xfId="1481"/>
    <cellStyle name="好_财政供养人员_古塔" xfId="1482"/>
    <cellStyle name="好_财政供养人员_义县" xfId="1483"/>
    <cellStyle name="好_测算结果" xfId="1484"/>
    <cellStyle name="好_测算结果_高新区人代会（2015年含9项基金后市局调整）12(1).12" xfId="1485"/>
    <cellStyle name="好_测算结果_古塔" xfId="1486"/>
    <cellStyle name="好_测算结果_义县" xfId="1487"/>
    <cellStyle name="好_测算结果汇总" xfId="1488"/>
    <cellStyle name="好_测算结果汇总_高新区人代会（2015年含9项基金后市局调整）12(1).12" xfId="1489"/>
    <cellStyle name="好_测算结果汇总_古塔" xfId="1490"/>
    <cellStyle name="好_测算结果汇总_义县" xfId="1491"/>
    <cellStyle name="好_成本差异系数" xfId="1492"/>
    <cellStyle name="好_成本差异系数（含人口规模）" xfId="1493"/>
    <cellStyle name="好_成本差异系数（含人口规模）_高新区人代会（2015年含9项基金后市局调整）12(1).12" xfId="1494"/>
    <cellStyle name="好_成本差异系数（含人口规模）_古塔" xfId="1495"/>
    <cellStyle name="好_成本差异系数（含人口规模）_义县" xfId="1496"/>
    <cellStyle name="好_成本差异系数_高新区人代会（2015年含9项基金后市局调整）12(1).12" xfId="1497"/>
    <cellStyle name="好_成本差异系数_古塔" xfId="1498"/>
    <cellStyle name="好_成本差异系数_义县" xfId="1499"/>
    <cellStyle name="好_城建部门" xfId="1500"/>
    <cellStyle name="好_城建部门_高新区人代会（2015年含9项基金后市局调整）12(1).12" xfId="1501"/>
    <cellStyle name="好_城建部门_古塔" xfId="1502"/>
    <cellStyle name="好_城建部门_义县" xfId="1503"/>
    <cellStyle name="好_第五部分(才淼、饶永宏）" xfId="1504"/>
    <cellStyle name="好_第五部分(才淼、饶永宏）_高新区人代会（2015年含9项基金后市局调整）12(1).12" xfId="1505"/>
    <cellStyle name="好_第五部分(才淼、饶永宏）_古塔" xfId="1506"/>
    <cellStyle name="好_第五部分(才淼、饶永宏）_义县" xfId="1507"/>
    <cellStyle name="好_第一部分：综合全" xfId="1508"/>
    <cellStyle name="好_第一部分：综合全_高新区人代会（2015年含9项基金后市局调整）12(1).12" xfId="1509"/>
    <cellStyle name="好_第一部分：综合全_古塔" xfId="1510"/>
    <cellStyle name="好_第一部分：综合全_义县" xfId="1511"/>
    <cellStyle name="好_分析缺口率" xfId="1512"/>
    <cellStyle name="好_分析缺口率_高新区人代会（2015年含9项基金后市局调整）12(1).12" xfId="1513"/>
    <cellStyle name="好_分析缺口率_古塔" xfId="1514"/>
    <cellStyle name="好_分析缺口率_义县" xfId="1515"/>
    <cellStyle name="好_分县成本差异系数" xfId="1516"/>
    <cellStyle name="好_分县成本差异系数_不含人员经费系数" xfId="1517"/>
    <cellStyle name="好_分县成本差异系数_不含人员经费系数_高新区人代会（2015年含9项基金后市局调整）12(1).12" xfId="1518"/>
    <cellStyle name="好_分县成本差异系数_不含人员经费系数_古塔" xfId="1519"/>
    <cellStyle name="好_分县成本差异系数_不含人员经费系数_义县" xfId="1520"/>
    <cellStyle name="好_分县成本差异系数_高新区人代会（2015年含9项基金后市局调整）12(1).12" xfId="1521"/>
    <cellStyle name="好_分县成本差异系数_古塔" xfId="1522"/>
    <cellStyle name="好_分县成本差异系数_民生政策最低支出需求" xfId="1523"/>
    <cellStyle name="好_分县成本差异系数_民生政策最低支出需求_高新区人代会（2015年含9项基金后市局调整）12(1).12" xfId="1524"/>
    <cellStyle name="好_分县成本差异系数_民生政策最低支出需求_古塔" xfId="1525"/>
    <cellStyle name="好_分县成本差异系数_民生政策最低支出需求_义县" xfId="1526"/>
    <cellStyle name="好_分县成本差异系数_义县" xfId="1527"/>
    <cellStyle name="好_附表" xfId="1528"/>
    <cellStyle name="好_附表_高新区人代会（2015年含9项基金后市局调整）12(1).12" xfId="1529"/>
    <cellStyle name="好_附表_古塔" xfId="1530"/>
    <cellStyle name="好_附表_义县" xfId="1531"/>
    <cellStyle name="好_高新区人代会（2015年含9项基金后市局调整）12(1).12" xfId="1532"/>
    <cellStyle name="好_功能对经济" xfId="1533"/>
    <cellStyle name="好_功能对经济_高新区人代会（2015年含9项基金后市局调整）12(1).12" xfId="1534"/>
    <cellStyle name="好_功能对经济_古塔" xfId="1535"/>
    <cellStyle name="好_功能对经济_义县" xfId="1536"/>
    <cellStyle name="好_古塔" xfId="1537"/>
    <cellStyle name="好_行政(燃修费)" xfId="1538"/>
    <cellStyle name="好_行政(燃修费)_不含人员经费系数" xfId="1539"/>
    <cellStyle name="好_行政(燃修费)_不含人员经费系数_高新区人代会（2015年含9项基金后市局调整）12(1).12" xfId="1540"/>
    <cellStyle name="好_行政(燃修费)_不含人员经费系数_古塔" xfId="1541"/>
    <cellStyle name="好_行政(燃修费)_不含人员经费系数_义县" xfId="1542"/>
    <cellStyle name="好_行政(燃修费)_高新区人代会（2015年含9项基金后市局调整）12(1).12" xfId="1543"/>
    <cellStyle name="好_行政(燃修费)_古塔" xfId="1544"/>
    <cellStyle name="好_行政(燃修费)_民生政策最低支出需求" xfId="1545"/>
    <cellStyle name="好_行政(燃修费)_民生政策最低支出需求_高新区人代会（2015年含9项基金后市局调整）12(1).12" xfId="1546"/>
    <cellStyle name="好_行政(燃修费)_民生政策最低支出需求_古塔" xfId="1547"/>
    <cellStyle name="好_行政(燃修费)_民生政策最低支出需求_义县" xfId="1548"/>
    <cellStyle name="好_行政(燃修费)_县市旗测算-新科目（含人口规模效应）" xfId="1549"/>
    <cellStyle name="好_行政(燃修费)_县市旗测算-新科目（含人口规模效应）_高新区人代会（2015年含9项基金后市局调整）12(1).12" xfId="1550"/>
    <cellStyle name="好_行政(燃修费)_县市旗测算-新科目（含人口规模效应）_古塔" xfId="1551"/>
    <cellStyle name="好_行政(燃修费)_县市旗测算-新科目（含人口规模效应）_义县" xfId="1552"/>
    <cellStyle name="好_行政(燃修费)_义县" xfId="1553"/>
    <cellStyle name="好_行政（人员）" xfId="1554"/>
    <cellStyle name="好_行政（人员）_不含人员经费系数" xfId="1555"/>
    <cellStyle name="好_行政（人员）_不含人员经费系数_高新区人代会（2015年含9项基金后市局调整）12(1).12" xfId="1556"/>
    <cellStyle name="好_行政（人员）_不含人员经费系数_古塔" xfId="1557"/>
    <cellStyle name="好_行政（人员）_不含人员经费系数_义县" xfId="1558"/>
    <cellStyle name="好_行政（人员）_高新区人代会（2015年含9项基金后市局调整）12(1).12" xfId="1559"/>
    <cellStyle name="好_行政（人员）_古塔" xfId="1560"/>
    <cellStyle name="好_行政（人员）_民生政策最低支出需求" xfId="1561"/>
    <cellStyle name="好_行政（人员）_民生政策最低支出需求_高新区人代会（2015年含9项基金后市局调整）12(1).12" xfId="1562"/>
    <cellStyle name="好_行政（人员）_民生政策最低支出需求_古塔" xfId="1563"/>
    <cellStyle name="好_行政（人员）_民生政策最低支出需求_义县" xfId="1564"/>
    <cellStyle name="好_行政（人员）_县市旗测算-新科目（含人口规模效应）" xfId="1565"/>
    <cellStyle name="好_行政（人员）_县市旗测算-新科目（含人口规模效应）_高新区人代会（2015年含9项基金后市局调整）12(1).12" xfId="1566"/>
    <cellStyle name="好_行政（人员）_县市旗测算-新科目（含人口规模效应）_古塔" xfId="1567"/>
    <cellStyle name="好_行政（人员）_县市旗测算-新科目（含人口规模效应）_义县" xfId="1568"/>
    <cellStyle name="好_行政（人员）_义县" xfId="1569"/>
    <cellStyle name="好_行政公检法测算" xfId="1570"/>
    <cellStyle name="好_行政公检法测算_不含人员经费系数" xfId="1571"/>
    <cellStyle name="好_行政公检法测算_不含人员经费系数_高新区人代会（2015年含9项基金后市局调整）12(1).12" xfId="1572"/>
    <cellStyle name="好_行政公检法测算_不含人员经费系数_古塔" xfId="1573"/>
    <cellStyle name="好_行政公检法测算_不含人员经费系数_义县" xfId="1574"/>
    <cellStyle name="好_行政公检法测算_高新区人代会（2015年含9项基金后市局调整）12(1).12" xfId="1575"/>
    <cellStyle name="好_行政公检法测算_古塔" xfId="1576"/>
    <cellStyle name="好_行政公检法测算_民生政策最低支出需求" xfId="1577"/>
    <cellStyle name="好_行政公检法测算_民生政策最低支出需求_高新区人代会（2015年含9项基金后市局调整）12(1).12" xfId="1578"/>
    <cellStyle name="好_行政公检法测算_民生政策最低支出需求_古塔" xfId="1579"/>
    <cellStyle name="好_行政公检法测算_民生政策最低支出需求_义县" xfId="1580"/>
    <cellStyle name="好_行政公检法测算_县市旗测算-新科目（含人口规模效应）" xfId="1581"/>
    <cellStyle name="好_行政公检法测算_县市旗测算-新科目（含人口规模效应）_高新区人代会（2015年含9项基金后市局调整）12(1).12" xfId="1582"/>
    <cellStyle name="好_行政公检法测算_县市旗测算-新科目（含人口规模效应）_古塔" xfId="1583"/>
    <cellStyle name="好_行政公检法测算_县市旗测算-新科目（含人口规模效应）_义县" xfId="1584"/>
    <cellStyle name="好_行政公检法测算_义县" xfId="1585"/>
    <cellStyle name="好_河南 缺口县区测算(地方填报)" xfId="1586"/>
    <cellStyle name="好_河南 缺口县区测算(地方填报)_高新区人代会（2015年含9项基金后市局调整）12(1).12" xfId="1587"/>
    <cellStyle name="好_河南 缺口县区测算(地方填报)_古塔" xfId="1588"/>
    <cellStyle name="好_河南 缺口县区测算(地方填报)_义县" xfId="1589"/>
    <cellStyle name="好_河南 缺口县区测算(地方填报白)" xfId="1590"/>
    <cellStyle name="好_河南 缺口县区测算(地方填报白)_高新区人代会（2015年含9项基金后市局调整）12(1).12" xfId="1591"/>
    <cellStyle name="好_河南 缺口县区测算(地方填报白)_古塔" xfId="1592"/>
    <cellStyle name="好_河南 缺口县区测算(地方填报白)_义县" xfId="1593"/>
    <cellStyle name="好_核定人数对比" xfId="1594"/>
    <cellStyle name="好_核定人数对比_高新区人代会（2015年含9项基金后市局调整）12(1).12" xfId="1595"/>
    <cellStyle name="好_核定人数对比_古塔" xfId="1596"/>
    <cellStyle name="好_核定人数对比_义县" xfId="1597"/>
    <cellStyle name="好_核定人数下发表" xfId="1598"/>
    <cellStyle name="好_核定人数下发表_高新区人代会（2015年含9项基金后市局调整）12(1).12" xfId="1599"/>
    <cellStyle name="好_核定人数下发表_古塔" xfId="1600"/>
    <cellStyle name="好_核定人数下发表_义县" xfId="1601"/>
    <cellStyle name="好_葫芦岛市2012年政府性基金预算" xfId="1602"/>
    <cellStyle name="好_汇总" xfId="1603"/>
    <cellStyle name="好_汇总_高新区人代会（2015年含9项基金后市局调整）12(1).12" xfId="1604"/>
    <cellStyle name="好_汇总_古塔" xfId="1605"/>
    <cellStyle name="好_汇总_义县" xfId="1606"/>
    <cellStyle name="好_汇总表" xfId="1607"/>
    <cellStyle name="好_汇总表_高新区人代会（2015年含9项基金后市局调整）12(1).12" xfId="1608"/>
    <cellStyle name="好_汇总表_古塔" xfId="1609"/>
    <cellStyle name="好_汇总表_义县" xfId="1610"/>
    <cellStyle name="好_汇总表4" xfId="1611"/>
    <cellStyle name="好_汇总表4_高新区人代会（2015年含9项基金后市局调整）12(1).12" xfId="1612"/>
    <cellStyle name="好_汇总表4_古塔" xfId="1613"/>
    <cellStyle name="好_汇总表4_义县" xfId="1614"/>
    <cellStyle name="好_汇总-县级财政报表附表" xfId="1615"/>
    <cellStyle name="好_汇总-县级财政报表附表_高新区人代会（2015年含9项基金后市局调整）12(1).12" xfId="1616"/>
    <cellStyle name="好_汇总-县级财政报表附表_古塔" xfId="1617"/>
    <cellStyle name="好_汇总-县级财政报表附表_义县" xfId="1618"/>
    <cellStyle name="好_基金" xfId="1619"/>
    <cellStyle name="好_基金预算平衡表" xfId="1620"/>
    <cellStyle name="好_基金预算平衡表_高新区人代会（2015年含9项基金后市局调整）12(1).12" xfId="1621"/>
    <cellStyle name="好_基金预算平衡表_古塔" xfId="1622"/>
    <cellStyle name="好_基金预算平衡表_义县" xfId="1623"/>
    <cellStyle name="好_检验表" xfId="1624"/>
    <cellStyle name="好_检验表（调整后）" xfId="1625"/>
    <cellStyle name="好_检验表（调整后）_高新区人代会（2015年含9项基金后市局调整）12(1).12" xfId="1626"/>
    <cellStyle name="好_检验表（调整后）_古塔" xfId="1627"/>
    <cellStyle name="好_检验表（调整后）_义县" xfId="1628"/>
    <cellStyle name="好_检验表_高新区人代会（2015年含9项基金后市局调整）12(1).12" xfId="1629"/>
    <cellStyle name="好_检验表_古塔" xfId="1630"/>
    <cellStyle name="好_检验表_义县" xfId="1631"/>
    <cellStyle name="好_教育(按照总人口测算）—20080416" xfId="1632"/>
    <cellStyle name="好_教育(按照总人口测算）—20080416_不含人员经费系数" xfId="1633"/>
    <cellStyle name="好_教育(按照总人口测算）—20080416_不含人员经费系数_高新区人代会（2015年含9项基金后市局调整）12(1).12" xfId="1634"/>
    <cellStyle name="好_教育(按照总人口测算）—20080416_不含人员经费系数_古塔" xfId="1635"/>
    <cellStyle name="好_教育(按照总人口测算）—20080416_不含人员经费系数_义县" xfId="1636"/>
    <cellStyle name="好_教育(按照总人口测算）—20080416_高新区人代会（2015年含9项基金后市局调整）12(1).12" xfId="1637"/>
    <cellStyle name="好_教育(按照总人口测算）—20080416_古塔" xfId="1638"/>
    <cellStyle name="好_教育(按照总人口测算）—20080416_民生政策最低支出需求" xfId="1639"/>
    <cellStyle name="好_教育(按照总人口测算）—20080416_民生政策最低支出需求_高新区人代会（2015年含9项基金后市局调整）12(1).12" xfId="1640"/>
    <cellStyle name="好_教育(按照总人口测算）—20080416_民生政策最低支出需求_古塔" xfId="1641"/>
    <cellStyle name="好_教育(按照总人口测算）—20080416_民生政策最低支出需求_义县" xfId="1642"/>
    <cellStyle name="好_教育(按照总人口测算）—20080416_县市旗测算-新科目（含人口规模效应）" xfId="1643"/>
    <cellStyle name="好_教育(按照总人口测算）—20080416_县市旗测算-新科目（含人口规模效应）_高新区人代会（2015年含9项基金后市局调整）12(1).12" xfId="1644"/>
    <cellStyle name="好_教育(按照总人口测算）—20080416_县市旗测算-新科目（含人口规模效应）_古塔" xfId="1645"/>
    <cellStyle name="好_教育(按照总人口测算）—20080416_县市旗测算-新科目（含人口规模效应）_义县" xfId="1646"/>
    <cellStyle name="好_教育(按照总人口测算）—20080416_义县" xfId="1647"/>
    <cellStyle name="好_来源表" xfId="1648"/>
    <cellStyle name="好_来源表_高新区人代会（2015年含9项基金后市局调整）12(1).12" xfId="1649"/>
    <cellStyle name="好_来源表_古塔" xfId="1650"/>
    <cellStyle name="好_来源表_义县" xfId="1651"/>
    <cellStyle name="好_丽江汇总" xfId="1652"/>
    <cellStyle name="好_丽江汇总_高新区人代会（2015年含9项基金后市局调整）12(1).12" xfId="1653"/>
    <cellStyle name="好_丽江汇总_古塔" xfId="1654"/>
    <cellStyle name="好_丽江汇总_义县" xfId="1655"/>
    <cellStyle name="好_民生政策最低支出需求" xfId="1656"/>
    <cellStyle name="好_民生政策最低支出需求_高新区人代会（2015年含9项基金后市局调整）12(1).12" xfId="1657"/>
    <cellStyle name="好_民生政策最低支出需求_古塔" xfId="1658"/>
    <cellStyle name="好_民生政策最低支出需求_义县" xfId="1659"/>
    <cellStyle name="好_明山收入预算10.18 (1)" xfId="1660"/>
    <cellStyle name="好_农林水和城市维护标准支出20080505－县区合计" xfId="1661"/>
    <cellStyle name="好_农林水和城市维护标准支出20080505－县区合计_不含人员经费系数" xfId="1662"/>
    <cellStyle name="好_农林水和城市维护标准支出20080505－县区合计_不含人员经费系数_高新区人代会（2015年含9项基金后市局调整）12(1).12" xfId="1663"/>
    <cellStyle name="好_农林水和城市维护标准支出20080505－县区合计_不含人员经费系数_古塔" xfId="1664"/>
    <cellStyle name="好_农林水和城市维护标准支出20080505－县区合计_不含人员经费系数_义县" xfId="1665"/>
    <cellStyle name="好_农林水和城市维护标准支出20080505－县区合计_高新区人代会（2015年含9项基金后市局调整）12(1).12" xfId="1666"/>
    <cellStyle name="好_农林水和城市维护标准支出20080505－县区合计_古塔" xfId="1667"/>
    <cellStyle name="好_农林水和城市维护标准支出20080505－县区合计_民生政策最低支出需求" xfId="1668"/>
    <cellStyle name="好_农林水和城市维护标准支出20080505－县区合计_民生政策最低支出需求_高新区人代会（2015年含9项基金后市局调整）12(1).12" xfId="1669"/>
    <cellStyle name="好_农林水和城市维护标准支出20080505－县区合计_民生政策最低支出需求_古塔" xfId="1670"/>
    <cellStyle name="好_农林水和城市维护标准支出20080505－县区合计_民生政策最低支出需求_义县" xfId="1671"/>
    <cellStyle name="好_农林水和城市维护标准支出20080505－县区合计_县市旗测算-新科目（含人口规模效应）" xfId="1672"/>
    <cellStyle name="好_农林水和城市维护标准支出20080505－县区合计_县市旗测算-新科目（含人口规模效应）_高新区人代会（2015年含9项基金后市局调整）12(1).12" xfId="1673"/>
    <cellStyle name="好_农林水和城市维护标准支出20080505－县区合计_县市旗测算-新科目（含人口规模效应）_古塔" xfId="1674"/>
    <cellStyle name="好_农林水和城市维护标准支出20080505－县区合计_县市旗测算-新科目（含人口规模效应）_义县" xfId="1675"/>
    <cellStyle name="好_农林水和城市维护标准支出20080505－县区合计_义县" xfId="1676"/>
    <cellStyle name="好_平邑" xfId="1677"/>
    <cellStyle name="好_平邑_高新区人代会（2015年含9项基金后市局调整）12(1).12" xfId="1678"/>
    <cellStyle name="好_平邑_古塔" xfId="1679"/>
    <cellStyle name="好_平邑_义县" xfId="1680"/>
    <cellStyle name="好_其他部门(按照总人口测算）—20080416" xfId="1681"/>
    <cellStyle name="好_其他部门(按照总人口测算）—20080416_不含人员经费系数" xfId="1682"/>
    <cellStyle name="好_其他部门(按照总人口测算）—20080416_不含人员经费系数_高新区人代会（2015年含9项基金后市局调整）12(1).12" xfId="1683"/>
    <cellStyle name="好_其他部门(按照总人口测算）—20080416_不含人员经费系数_古塔" xfId="1684"/>
    <cellStyle name="好_其他部门(按照总人口测算）—20080416_不含人员经费系数_义县" xfId="1685"/>
    <cellStyle name="好_其他部门(按照总人口测算）—20080416_高新区人代会（2015年含9项基金后市局调整）12(1).12" xfId="1686"/>
    <cellStyle name="好_其他部门(按照总人口测算）—20080416_古塔" xfId="1687"/>
    <cellStyle name="好_其他部门(按照总人口测算）—20080416_民生政策最低支出需求" xfId="1688"/>
    <cellStyle name="好_其他部门(按照总人口测算）—20080416_民生政策最低支出需求_高新区人代会（2015年含9项基金后市局调整）12(1).12" xfId="1689"/>
    <cellStyle name="好_其他部门(按照总人口测算）—20080416_民生政策最低支出需求_古塔" xfId="1690"/>
    <cellStyle name="好_其他部门(按照总人口测算）—20080416_民生政策最低支出需求_义县" xfId="1691"/>
    <cellStyle name="好_其他部门(按照总人口测算）—20080416_县市旗测算-新科目（含人口规模效应）" xfId="1692"/>
    <cellStyle name="好_其他部门(按照总人口测算）—20080416_县市旗测算-新科目（含人口规模效应）_高新区人代会（2015年含9项基金后市局调整）12(1).12" xfId="1693"/>
    <cellStyle name="好_其他部门(按照总人口测算）—20080416_县市旗测算-新科目（含人口规模效应）_古塔" xfId="1694"/>
    <cellStyle name="好_其他部门(按照总人口测算）—20080416_县市旗测算-新科目（含人口规模效应）_义县" xfId="1695"/>
    <cellStyle name="好_其他部门(按照总人口测算）—20080416_义县" xfId="1696"/>
    <cellStyle name="好_青海 缺口县区测算(地方填报)" xfId="1697"/>
    <cellStyle name="好_青海 缺口县区测算(地方填报)_高新区人代会（2015年含9项基金后市局调整）12(1).12" xfId="1698"/>
    <cellStyle name="好_青海 缺口县区测算(地方填报)_古塔" xfId="1699"/>
    <cellStyle name="好_青海 缺口县区测算(地方填报)_义县" xfId="1700"/>
    <cellStyle name="好_缺口县区测算" xfId="1701"/>
    <cellStyle name="好_缺口县区测算（11.13）" xfId="1702"/>
    <cellStyle name="好_缺口县区测算（11.13）_高新区人代会（2015年含9项基金后市局调整）12(1).12" xfId="1703"/>
    <cellStyle name="好_缺口县区测算（11.13）_古塔" xfId="1704"/>
    <cellStyle name="好_缺口县区测算（11.13）_义县" xfId="1705"/>
    <cellStyle name="好_缺口县区测算(按2007支出增长25%测算)" xfId="1706"/>
    <cellStyle name="好_缺口县区测算(按2007支出增长25%测算)_高新区人代会（2015年含9项基金后市局调整）12(1).12" xfId="1707"/>
    <cellStyle name="好_缺口县区测算(按2007支出增长25%测算)_古塔" xfId="1708"/>
    <cellStyle name="好_缺口县区测算(按2007支出增长25%测算)_义县" xfId="1709"/>
    <cellStyle name="好_缺口县区测算(按核定人数)" xfId="1710"/>
    <cellStyle name="好_缺口县区测算(按核定人数)_高新区人代会（2015年含9项基金后市局调整）12(1).12" xfId="1711"/>
    <cellStyle name="好_缺口县区测算(按核定人数)_古塔" xfId="1712"/>
    <cellStyle name="好_缺口县区测算(按核定人数)_义县" xfId="1713"/>
    <cellStyle name="好_缺口县区测算(财政部标准)" xfId="1714"/>
    <cellStyle name="好_缺口县区测算(财政部标准)_高新区人代会（2015年含9项基金后市局调整）12(1).12" xfId="1715"/>
    <cellStyle name="好_缺口县区测算(财政部标准)_古塔" xfId="1716"/>
    <cellStyle name="好_缺口县区测算(财政部标准)_义县" xfId="1717"/>
    <cellStyle name="好_缺口县区测算_高新区人代会（2015年含9项基金后市局调整）12(1).12" xfId="1718"/>
    <cellStyle name="好_缺口县区测算_古塔" xfId="1719"/>
    <cellStyle name="好_缺口县区测算_义县" xfId="1720"/>
    <cellStyle name="好_人员工资和公用经费" xfId="1721"/>
    <cellStyle name="好_人员工资和公用经费_高新区人代会（2015年含9项基金后市局调整）12(1).12" xfId="1722"/>
    <cellStyle name="好_人员工资和公用经费_古塔" xfId="1723"/>
    <cellStyle name="好_人员工资和公用经费_义县" xfId="1724"/>
    <cellStyle name="好_人员工资和公用经费2" xfId="1725"/>
    <cellStyle name="好_人员工资和公用经费2_高新区人代会（2015年含9项基金后市局调整）12(1).12" xfId="1726"/>
    <cellStyle name="好_人员工资和公用经费2_古塔" xfId="1727"/>
    <cellStyle name="好_人员工资和公用经费2_义县" xfId="1728"/>
    <cellStyle name="好_人员工资和公用经费3" xfId="1729"/>
    <cellStyle name="好_人员工资和公用经费3_高新区人代会（2015年含9项基金后市局调整）12(1).12" xfId="1730"/>
    <cellStyle name="好_人员工资和公用经费3_古塔" xfId="1731"/>
    <cellStyle name="好_人员工资和公用经费3_义县" xfId="1732"/>
    <cellStyle name="好_山东省民生支出标准" xfId="1733"/>
    <cellStyle name="好_山东省民生支出标准_高新区人代会（2015年含9项基金后市局调整）12(1).12" xfId="1734"/>
    <cellStyle name="好_山东省民生支出标准_古塔" xfId="1735"/>
    <cellStyle name="好_山东省民生支出标准_义县" xfId="1736"/>
    <cellStyle name="好_沈阳" xfId="1737"/>
    <cellStyle name="好_市辖区测算20080510" xfId="1738"/>
    <cellStyle name="好_市辖区测算20080510_不含人员经费系数" xfId="1739"/>
    <cellStyle name="好_市辖区测算20080510_不含人员经费系数_高新区人代会（2015年含9项基金后市局调整）12(1).12" xfId="1740"/>
    <cellStyle name="好_市辖区测算20080510_不含人员经费系数_古塔" xfId="1741"/>
    <cellStyle name="好_市辖区测算20080510_不含人员经费系数_义县" xfId="1742"/>
    <cellStyle name="好_市辖区测算20080510_高新区人代会（2015年含9项基金后市局调整）12(1).12" xfId="1743"/>
    <cellStyle name="好_市辖区测算20080510_古塔" xfId="1744"/>
    <cellStyle name="好_市辖区测算20080510_民生政策最低支出需求" xfId="1745"/>
    <cellStyle name="好_市辖区测算20080510_民生政策最低支出需求_高新区人代会（2015年含9项基金后市局调整）12(1).12" xfId="1746"/>
    <cellStyle name="好_市辖区测算20080510_民生政策最低支出需求_古塔" xfId="1747"/>
    <cellStyle name="好_市辖区测算20080510_民生政策最低支出需求_义县" xfId="1748"/>
    <cellStyle name="好_市辖区测算20080510_县市旗测算-新科目（含人口规模效应）" xfId="1749"/>
    <cellStyle name="好_市辖区测算20080510_县市旗测算-新科目（含人口规模效应）_高新区人代会（2015年含9项基金后市局调整）12(1).12" xfId="1750"/>
    <cellStyle name="好_市辖区测算20080510_县市旗测算-新科目（含人口规模效应）_古塔" xfId="1751"/>
    <cellStyle name="好_市辖区测算20080510_县市旗测算-新科目（含人口规模效应）_义县" xfId="1752"/>
    <cellStyle name="好_市辖区测算20080510_义县" xfId="1753"/>
    <cellStyle name="好_市辖区测算-新科目（20080626）" xfId="1754"/>
    <cellStyle name="好_市辖区测算-新科目（20080626）_不含人员经费系数" xfId="1755"/>
    <cellStyle name="好_市辖区测算-新科目（20080626）_不含人员经费系数_高新区人代会（2015年含9项基金后市局调整）12(1).12" xfId="1756"/>
    <cellStyle name="好_市辖区测算-新科目（20080626）_不含人员经费系数_古塔" xfId="1757"/>
    <cellStyle name="好_市辖区测算-新科目（20080626）_不含人员经费系数_义县" xfId="1758"/>
    <cellStyle name="好_市辖区测算-新科目（20080626）_高新区人代会（2015年含9项基金后市局调整）12(1).12" xfId="1759"/>
    <cellStyle name="好_市辖区测算-新科目（20080626）_古塔" xfId="1760"/>
    <cellStyle name="好_市辖区测算-新科目（20080626）_民生政策最低支出需求" xfId="1761"/>
    <cellStyle name="好_市辖区测算-新科目（20080626）_民生政策最低支出需求_高新区人代会（2015年含9项基金后市局调整）12(1).12" xfId="1762"/>
    <cellStyle name="好_市辖区测算-新科目（20080626）_民生政策最低支出需求_古塔" xfId="1763"/>
    <cellStyle name="好_市辖区测算-新科目（20080626）_民生政策最低支出需求_义县" xfId="1764"/>
    <cellStyle name="好_市辖区测算-新科目（20080626）_县市旗测算-新科目（含人口规模效应）" xfId="1765"/>
    <cellStyle name="好_市辖区测算-新科目（20080626）_县市旗测算-新科目（含人口规模效应）_高新区人代会（2015年含9项基金后市局调整）12(1).12" xfId="1766"/>
    <cellStyle name="好_市辖区测算-新科目（20080626）_县市旗测算-新科目（含人口规模效应）_古塔" xfId="1767"/>
    <cellStyle name="好_市辖区测算-新科目（20080626）_县市旗测算-新科目（含人口规模效应）_义县" xfId="1768"/>
    <cellStyle name="好_市辖区测算-新科目（20080626）_义县" xfId="1769"/>
    <cellStyle name="好_收入" xfId="1770"/>
    <cellStyle name="好_收入_高新区人代会（2015年含9项基金后市局调整）12(1).12" xfId="1771"/>
    <cellStyle name="好_收入_古塔" xfId="1772"/>
    <cellStyle name="好_收入_义县" xfId="1773"/>
    <cellStyle name="好_收入调整后" xfId="1774"/>
    <cellStyle name="好_收入调整后_高新区人代会（2015年含9项基金后市局调整）12(1).12" xfId="1775"/>
    <cellStyle name="好_同德" xfId="1776"/>
    <cellStyle name="好_同德_高新区人代会（2015年含9项基金后市局调整）12(1).12" xfId="1777"/>
    <cellStyle name="好_同德_古塔" xfId="1778"/>
    <cellStyle name="好_同德_义县" xfId="1779"/>
    <cellStyle name="好_危改资金测算" xfId="1780"/>
    <cellStyle name="好_危改资金测算_高新区人代会（2015年含9项基金后市局调整）12(1).12" xfId="1781"/>
    <cellStyle name="好_危改资金测算_古塔" xfId="1782"/>
    <cellStyle name="好_危改资金测算_义县" xfId="1783"/>
    <cellStyle name="好_卫生(按照总人口测算）—20080416" xfId="1784"/>
    <cellStyle name="好_卫生(按照总人口测算）—20080416_不含人员经费系数" xfId="1785"/>
    <cellStyle name="好_卫生(按照总人口测算）—20080416_不含人员经费系数_高新区人代会（2015年含9项基金后市局调整）12(1).12" xfId="1786"/>
    <cellStyle name="好_卫生(按照总人口测算）—20080416_不含人员经费系数_古塔" xfId="1787"/>
    <cellStyle name="好_卫生(按照总人口测算）—20080416_不含人员经费系数_义县" xfId="1788"/>
    <cellStyle name="好_卫生(按照总人口测算）—20080416_高新区人代会（2015年含9项基金后市局调整）12(1).12" xfId="1789"/>
    <cellStyle name="好_卫生(按照总人口测算）—20080416_古塔" xfId="1790"/>
    <cellStyle name="好_卫生(按照总人口测算）—20080416_民生政策最低支出需求" xfId="1791"/>
    <cellStyle name="好_卫生(按照总人口测算）—20080416_民生政策最低支出需求_高新区人代会（2015年含9项基金后市局调整）12(1).12" xfId="1792"/>
    <cellStyle name="好_卫生(按照总人口测算）—20080416_民生政策最低支出需求_古塔" xfId="1793"/>
    <cellStyle name="好_卫生(按照总人口测算）—20080416_民生政策最低支出需求_义县" xfId="1794"/>
    <cellStyle name="好_卫生(按照总人口测算）—20080416_县市旗测算-新科目（含人口规模效应）" xfId="1795"/>
    <cellStyle name="好_卫生(按照总人口测算）—20080416_县市旗测算-新科目（含人口规模效应）_高新区人代会（2015年含9项基金后市局调整）12(1).12" xfId="1796"/>
    <cellStyle name="好_卫生(按照总人口测算）—20080416_县市旗测算-新科目（含人口规模效应）_古塔" xfId="1797"/>
    <cellStyle name="好_卫生(按照总人口测算）—20080416_县市旗测算-新科目（含人口规模效应）_义县" xfId="1798"/>
    <cellStyle name="好_卫生(按照总人口测算）—20080416_义县" xfId="1799"/>
    <cellStyle name="好_卫生部门" xfId="1800"/>
    <cellStyle name="好_卫生部门_高新区人代会（2015年含9项基金后市局调整）12(1).12" xfId="1801"/>
    <cellStyle name="好_卫生部门_古塔" xfId="1802"/>
    <cellStyle name="好_卫生部门_义县" xfId="1803"/>
    <cellStyle name="好_文体广播部门" xfId="1804"/>
    <cellStyle name="好_文体广播部门_高新区人代会（2015年含9项基金后市局调整）12(1).12" xfId="1805"/>
    <cellStyle name="好_文体广播部门_古塔" xfId="1806"/>
    <cellStyle name="好_文体广播部门_义县" xfId="1807"/>
    <cellStyle name="好_文体广播事业(按照总人口测算）—20080416" xfId="1808"/>
    <cellStyle name="好_文体广播事业(按照总人口测算）—20080416_不含人员经费系数" xfId="1809"/>
    <cellStyle name="好_文体广播事业(按照总人口测算）—20080416_不含人员经费系数_高新区人代会（2015年含9项基金后市局调整）12(1).12" xfId="1810"/>
    <cellStyle name="好_文体广播事业(按照总人口测算）—20080416_不含人员经费系数_古塔" xfId="1811"/>
    <cellStyle name="好_文体广播事业(按照总人口测算）—20080416_不含人员经费系数_义县" xfId="1812"/>
    <cellStyle name="好_文体广播事业(按照总人口测算）—20080416_高新区人代会（2015年含9项基金后市局调整）12(1).12" xfId="1813"/>
    <cellStyle name="好_文体广播事业(按照总人口测算）—20080416_古塔" xfId="1814"/>
    <cellStyle name="好_文体广播事业(按照总人口测算）—20080416_民生政策最低支出需求" xfId="1815"/>
    <cellStyle name="好_文体广播事业(按照总人口测算）—20080416_民生政策最低支出需求_高新区人代会（2015年含9项基金后市局调整）12(1).12" xfId="1816"/>
    <cellStyle name="好_文体广播事业(按照总人口测算）—20080416_民生政策最低支出需求_古塔" xfId="1817"/>
    <cellStyle name="好_文体广播事业(按照总人口测算）—20080416_民生政策最低支出需求_义县" xfId="1818"/>
    <cellStyle name="好_文体广播事业(按照总人口测算）—20080416_县市旗测算-新科目（含人口规模效应）" xfId="1819"/>
    <cellStyle name="好_文体广播事业(按照总人口测算）—20080416_县市旗测算-新科目（含人口规模效应）_高新区人代会（2015年含9项基金后市局调整）12(1).12" xfId="1820"/>
    <cellStyle name="好_文体广播事业(按照总人口测算）—20080416_县市旗测算-新科目（含人口规模效应）_古塔" xfId="1821"/>
    <cellStyle name="好_文体广播事业(按照总人口测算）—20080416_县市旗测算-新科目（含人口规模效应）_义县" xfId="1822"/>
    <cellStyle name="好_文体广播事业(按照总人口测算）—20080416_义县" xfId="1823"/>
    <cellStyle name="好_县区合并测算20080421" xfId="1824"/>
    <cellStyle name="好_县区合并测算20080421_不含人员经费系数" xfId="1825"/>
    <cellStyle name="好_县区合并测算20080421_不含人员经费系数_高新区人代会（2015年含9项基金后市局调整）12(1).12" xfId="1826"/>
    <cellStyle name="好_县区合并测算20080421_不含人员经费系数_古塔" xfId="1827"/>
    <cellStyle name="好_县区合并测算20080421_不含人员经费系数_义县" xfId="1828"/>
    <cellStyle name="好_县区合并测算20080421_高新区人代会（2015年含9项基金后市局调整）12(1).12" xfId="1829"/>
    <cellStyle name="好_县区合并测算20080421_古塔" xfId="1830"/>
    <cellStyle name="好_县区合并测算20080421_民生政策最低支出需求" xfId="1831"/>
    <cellStyle name="好_县区合并测算20080421_民生政策最低支出需求_高新区人代会（2015年含9项基金后市局调整）12(1).12" xfId="1832"/>
    <cellStyle name="好_县区合并测算20080421_民生政策最低支出需求_古塔" xfId="1833"/>
    <cellStyle name="好_县区合并测算20080421_民生政策最低支出需求_义县" xfId="1834"/>
    <cellStyle name="好_县区合并测算20080421_县市旗测算-新科目（含人口规模效应）" xfId="1835"/>
    <cellStyle name="好_县区合并测算20080421_县市旗测算-新科目（含人口规模效应）_高新区人代会（2015年含9项基金后市局调整）12(1).12" xfId="1836"/>
    <cellStyle name="好_县区合并测算20080421_县市旗测算-新科目（含人口规模效应）_古塔" xfId="1837"/>
    <cellStyle name="好_县区合并测算20080421_县市旗测算-新科目（含人口规模效应）_义县" xfId="1838"/>
    <cellStyle name="好_县区合并测算20080421_义县" xfId="1839"/>
    <cellStyle name="好_县区合并测算20080423(按照各省比重）" xfId="1840"/>
    <cellStyle name="好_县区合并测算20080423(按照各省比重）_不含人员经费系数" xfId="1841"/>
    <cellStyle name="好_县区合并测算20080423(按照各省比重）_不含人员经费系数_高新区人代会（2015年含9项基金后市局调整）12(1).12" xfId="1842"/>
    <cellStyle name="好_县区合并测算20080423(按照各省比重）_不含人员经费系数_古塔" xfId="1843"/>
    <cellStyle name="好_县区合并测算20080423(按照各省比重）_不含人员经费系数_义县" xfId="1844"/>
    <cellStyle name="好_县区合并测算20080423(按照各省比重）_高新区人代会（2015年含9项基金后市局调整）12(1).12" xfId="1845"/>
    <cellStyle name="好_县区合并测算20080423(按照各省比重）_古塔" xfId="1846"/>
    <cellStyle name="好_县区合并测算20080423(按照各省比重）_民生政策最低支出需求" xfId="1847"/>
    <cellStyle name="好_县区合并测算20080423(按照各省比重）_民生政策最低支出需求_高新区人代会（2015年含9项基金后市局调整）12(1).12" xfId="1848"/>
    <cellStyle name="好_县区合并测算20080423(按照各省比重）_民生政策最低支出需求_古塔" xfId="1849"/>
    <cellStyle name="好_县区合并测算20080423(按照各省比重）_民生政策最低支出需求_义县" xfId="1850"/>
    <cellStyle name="好_县区合并测算20080423(按照各省比重）_县市旗测算-新科目（含人口规模效应）" xfId="1851"/>
    <cellStyle name="好_县区合并测算20080423(按照各省比重）_县市旗测算-新科目（含人口规模效应）_高新区人代会（2015年含9项基金后市局调整）12(1).12" xfId="1852"/>
    <cellStyle name="好_县区合并测算20080423(按照各省比重）_县市旗测算-新科目（含人口规模效应）_古塔" xfId="1853"/>
    <cellStyle name="好_县区合并测算20080423(按照各省比重）_县市旗测算-新科目（含人口规模效应）_义县" xfId="1854"/>
    <cellStyle name="好_县区合并测算20080423(按照各省比重）_义县" xfId="1855"/>
    <cellStyle name="好_县市旗测算20080508" xfId="1856"/>
    <cellStyle name="好_县市旗测算20080508_不含人员经费系数" xfId="1857"/>
    <cellStyle name="好_县市旗测算20080508_不含人员经费系数_高新区人代会（2015年含9项基金后市局调整）12(1).12" xfId="1858"/>
    <cellStyle name="好_县市旗测算20080508_不含人员经费系数_古塔" xfId="1859"/>
    <cellStyle name="好_县市旗测算20080508_不含人员经费系数_义县" xfId="1860"/>
    <cellStyle name="好_县市旗测算20080508_高新区人代会（2015年含9项基金后市局调整）12(1).12" xfId="1861"/>
    <cellStyle name="好_县市旗测算20080508_古塔" xfId="1862"/>
    <cellStyle name="好_县市旗测算20080508_民生政策最低支出需求" xfId="1863"/>
    <cellStyle name="好_县市旗测算20080508_民生政策最低支出需求_高新区人代会（2015年含9项基金后市局调整）12(1).12" xfId="1864"/>
    <cellStyle name="好_县市旗测算20080508_民生政策最低支出需求_古塔" xfId="1865"/>
    <cellStyle name="好_县市旗测算20080508_民生政策最低支出需求_义县" xfId="1866"/>
    <cellStyle name="好_县市旗测算20080508_县市旗测算-新科目（含人口规模效应）" xfId="1867"/>
    <cellStyle name="好_县市旗测算20080508_县市旗测算-新科目（含人口规模效应）_高新区人代会（2015年含9项基金后市局调整）12(1).12" xfId="1868"/>
    <cellStyle name="好_县市旗测算20080508_县市旗测算-新科目（含人口规模效应）_古塔" xfId="1869"/>
    <cellStyle name="好_县市旗测算20080508_县市旗测算-新科目（含人口规模效应）_义县" xfId="1870"/>
    <cellStyle name="好_县市旗测算20080508_义县" xfId="1871"/>
    <cellStyle name="好_县市旗测算-新科目（20080626）" xfId="1872"/>
    <cellStyle name="好_县市旗测算-新科目（20080626）_不含人员经费系数" xfId="1873"/>
    <cellStyle name="好_县市旗测算-新科目（20080626）_不含人员经费系数_高新区人代会（2015年含9项基金后市局调整）12(1).12" xfId="1874"/>
    <cellStyle name="好_县市旗测算-新科目（20080626）_不含人员经费系数_古塔" xfId="1875"/>
    <cellStyle name="好_县市旗测算-新科目（20080626）_不含人员经费系数_义县" xfId="1876"/>
    <cellStyle name="好_县市旗测算-新科目（20080626）_高新区人代会（2015年含9项基金后市局调整）12(1).12" xfId="1877"/>
    <cellStyle name="好_县市旗测算-新科目（20080626）_古塔" xfId="1878"/>
    <cellStyle name="好_县市旗测算-新科目（20080626）_民生政策最低支出需求" xfId="1879"/>
    <cellStyle name="好_县市旗测算-新科目（20080626）_民生政策最低支出需求_高新区人代会（2015年含9项基金后市局调整）12(1).12" xfId="1880"/>
    <cellStyle name="好_县市旗测算-新科目（20080626）_民生政策最低支出需求_古塔" xfId="1881"/>
    <cellStyle name="好_县市旗测算-新科目（20080626）_民生政策最低支出需求_义县" xfId="1882"/>
    <cellStyle name="好_县市旗测算-新科目（20080626）_县市旗测算-新科目（含人口规模效应）" xfId="1883"/>
    <cellStyle name="好_县市旗测算-新科目（20080626）_县市旗测算-新科目（含人口规模效应）_高新区人代会（2015年含9项基金后市局调整）12(1).12" xfId="1884"/>
    <cellStyle name="好_县市旗测算-新科目（20080626）_县市旗测算-新科目（含人口规模效应）_古塔" xfId="1885"/>
    <cellStyle name="好_县市旗测算-新科目（20080626）_县市旗测算-新科目（含人口规模效应）_义县" xfId="1886"/>
    <cellStyle name="好_县市旗测算-新科目（20080626）_义县" xfId="1887"/>
    <cellStyle name="好_县市旗测算-新科目（20080627）" xfId="1888"/>
    <cellStyle name="好_县市旗测算-新科目（20080627）_不含人员经费系数" xfId="1889"/>
    <cellStyle name="好_县市旗测算-新科目（20080627）_不含人员经费系数_高新区人代会（2015年含9项基金后市局调整）12(1).12" xfId="1890"/>
    <cellStyle name="好_县市旗测算-新科目（20080627）_不含人员经费系数_古塔" xfId="1891"/>
    <cellStyle name="好_县市旗测算-新科目（20080627）_不含人员经费系数_义县" xfId="1892"/>
    <cellStyle name="好_县市旗测算-新科目（20080627）_高新区人代会（2015年含9项基金后市局调整）12(1).12" xfId="1893"/>
    <cellStyle name="好_县市旗测算-新科目（20080627）_古塔" xfId="1894"/>
    <cellStyle name="好_县市旗测算-新科目（20080627）_民生政策最低支出需求" xfId="1895"/>
    <cellStyle name="好_县市旗测算-新科目（20080627）_民生政策最低支出需求_高新区人代会（2015年含9项基金后市局调整）12(1).12" xfId="1896"/>
    <cellStyle name="好_县市旗测算-新科目（20080627）_民生政策最低支出需求_古塔" xfId="1897"/>
    <cellStyle name="好_县市旗测算-新科目（20080627）_民生政策最低支出需求_义县" xfId="1898"/>
    <cellStyle name="好_县市旗测算-新科目（20080627）_县市旗测算-新科目（含人口规模效应）" xfId="1899"/>
    <cellStyle name="好_县市旗测算-新科目（20080627）_县市旗测算-新科目（含人口规模效应）_高新区人代会（2015年含9项基金后市局调整）12(1).12" xfId="1900"/>
    <cellStyle name="好_县市旗测算-新科目（20080627）_县市旗测算-新科目（含人口规模效应）_古塔" xfId="1901"/>
    <cellStyle name="好_县市旗测算-新科目（20080627）_县市旗测算-新科目（含人口规模效应）_义县" xfId="1902"/>
    <cellStyle name="好_县市旗测算-新科目（20080627）_义县" xfId="1903"/>
    <cellStyle name="好_一般预算平衡表" xfId="1904"/>
    <cellStyle name="好_一般预算平衡表_高新区人代会（2015年含9项基金后市局调整）12(1).12" xfId="1905"/>
    <cellStyle name="好_一般预算平衡表_古塔" xfId="1906"/>
    <cellStyle name="好_一般预算平衡表_义县" xfId="1907"/>
    <cellStyle name="好_一般预算支出口径剔除表" xfId="1908"/>
    <cellStyle name="好_一般预算支出口径剔除表_高新区人代会（2015年含9项基金后市局调整）12(1).12" xfId="1909"/>
    <cellStyle name="好_一般预算支出口径剔除表_古塔" xfId="1910"/>
    <cellStyle name="好_一般预算支出口径剔除表_义县" xfId="1911"/>
    <cellStyle name="好_义县" xfId="1912"/>
    <cellStyle name="好_云南 缺口县区测算(地方填报)" xfId="1913"/>
    <cellStyle name="好_云南 缺口县区测算(地方填报)_高新区人代会（2015年含9项基金后市局调整）12(1).12" xfId="1914"/>
    <cellStyle name="好_云南 缺口县区测算(地方填报)_古塔" xfId="1915"/>
    <cellStyle name="好_云南 缺口县区测算(地方填报)_义县" xfId="1916"/>
    <cellStyle name="好_云南省2008年转移支付测算——州市本级考核部分及政策性测算" xfId="1917"/>
    <cellStyle name="好_云南省2008年转移支付测算——州市本级考核部分及政策性测算_高新区人代会（2015年含9项基金后市局调整）12(1).12" xfId="1918"/>
    <cellStyle name="好_云南省2008年转移支付测算——州市本级考核部分及政策性测算_古塔" xfId="1919"/>
    <cellStyle name="好_云南省2008年转移支付测算——州市本级考核部分及政策性测算_义县" xfId="1920"/>
    <cellStyle name="好_支出（当年财力）" xfId="1921"/>
    <cellStyle name="好_支出（当年财力）_高新区人代会（2015年含9项基金后市局调整）12(1).12" xfId="1922"/>
    <cellStyle name="好_支出（当年财力）_古塔" xfId="1923"/>
    <cellStyle name="好_支出（当年财力）_义县" xfId="1924"/>
    <cellStyle name="好_重点民生支出需求测算表社保（农村低保）081112" xfId="1925"/>
    <cellStyle name="好_重点民生支出需求测算表社保（农村低保）081112_高新区人代会（2015年含9项基金后市局调整）12(1).12" xfId="1926"/>
    <cellStyle name="好_重点民生支出需求测算表社保（农村低保）081112_古塔" xfId="1927"/>
    <cellStyle name="好_重点民生支出需求测算表社保（农村低保）081112_义县" xfId="1928"/>
    <cellStyle name="好_自行调整差异系数顺序" xfId="1929"/>
    <cellStyle name="好_自行调整差异系数顺序_高新区人代会（2015年含9项基金后市局调整）12(1).12" xfId="1930"/>
    <cellStyle name="好_自行调整差异系数顺序_古塔" xfId="1931"/>
    <cellStyle name="好_自行调整差异系数顺序_义县" xfId="1932"/>
    <cellStyle name="好_总人口" xfId="1933"/>
    <cellStyle name="好_总人口_高新区人代会（2015年含9项基金后市局调整）12(1).12" xfId="1934"/>
    <cellStyle name="好_总人口_古塔" xfId="1935"/>
    <cellStyle name="好_总人口_义县" xfId="1936"/>
    <cellStyle name="后继超级链接" xfId="1937"/>
    <cellStyle name="后继超链接" xfId="1938"/>
    <cellStyle name="借出原因" xfId="1939"/>
    <cellStyle name="霓付 [0]_ +Foil &amp; -FOIL &amp; PAPER" xfId="1940"/>
    <cellStyle name="霓付_ +Foil &amp; -FOIL &amp; PAPER" xfId="1941"/>
    <cellStyle name="烹拳 [0]_ +Foil &amp; -FOIL &amp; PAPER" xfId="1942"/>
    <cellStyle name="烹拳_ +Foil &amp; -FOIL &amp; PAPER" xfId="1943"/>
    <cellStyle name="普通_ 白土" xfId="1944"/>
    <cellStyle name="千分位[0]_ 白土" xfId="1945"/>
    <cellStyle name="千分位_ 白土" xfId="1946"/>
    <cellStyle name="千位[0]_ 方正PC" xfId="1947"/>
    <cellStyle name="千位_ 方正PC" xfId="1948"/>
    <cellStyle name="千位分隔 11" xfId="1949"/>
    <cellStyle name="千位分隔 2" xfId="1950"/>
    <cellStyle name="千位分隔 3" xfId="1951"/>
    <cellStyle name="千位分隔 4" xfId="1952"/>
    <cellStyle name="千位分隔 5" xfId="1953"/>
    <cellStyle name="千位分隔 9" xfId="1954"/>
    <cellStyle name="千位分季_新建 Microsoft Excel 工作表" xfId="1955"/>
    <cellStyle name="钎霖_4岿角利" xfId="1956"/>
    <cellStyle name="强调 1" xfId="1957"/>
    <cellStyle name="强调 2" xfId="1958"/>
    <cellStyle name="强调 3" xfId="1959"/>
    <cellStyle name="日期" xfId="1960"/>
    <cellStyle name="商品名称" xfId="1961"/>
    <cellStyle name="数量" xfId="1962"/>
    <cellStyle name="数字" xfId="1963"/>
    <cellStyle name="未定义" xfId="1964"/>
    <cellStyle name="小数" xfId="1965"/>
    <cellStyle name="样式 1" xfId="1966"/>
    <cellStyle name="昗弨_Pacific Region P&amp;L" xfId="1967"/>
    <cellStyle name="寘嬫愗傝 [0.00]_Region Orders (2)" xfId="1968"/>
    <cellStyle name="寘嬫愗傝_Region Orders (2)" xfId="1969"/>
    <cellStyle name="콤마 [0]_BOILER-CO1" xfId="1970"/>
    <cellStyle name="콤마_BOILER-CO1" xfId="1971"/>
    <cellStyle name="통화 [0]_BOILER-CO1" xfId="1972"/>
    <cellStyle name="통화_BOILER-CO1" xfId="1973"/>
    <cellStyle name="표준_0N-HANDLING " xfId="1974"/>
  </cellStyles>
  <dxfs count="2">
    <dxf>
      <font>
        <color rgb="FFFFFFFF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tyles" Target="styles.xml"/><Relationship Id="rId21" Type="http://schemas.openxmlformats.org/officeDocument/2006/relationships/sharedStrings" Target="sharedString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tabSelected="1" workbookViewId="0">
      <selection activeCell="A16" sqref="A16:L16"/>
    </sheetView>
  </sheetViews>
  <sheetFormatPr defaultColWidth="9" defaultRowHeight="15.75"/>
  <cols>
    <col min="1" max="10" width="9" style="80" customWidth="1"/>
    <col min="11" max="11" width="19.625" style="80" customWidth="1"/>
    <col min="12" max="256" width="9" style="80"/>
    <col min="257" max="266" width="9" style="80" customWidth="1"/>
    <col min="267" max="267" width="19.625" style="80" customWidth="1"/>
    <col min="268" max="512" width="9" style="80"/>
    <col min="513" max="522" width="9" style="80" customWidth="1"/>
    <col min="523" max="523" width="19.625" style="80" customWidth="1"/>
    <col min="524" max="768" width="9" style="80"/>
    <col min="769" max="778" width="9" style="80" customWidth="1"/>
    <col min="779" max="779" width="19.625" style="80" customWidth="1"/>
    <col min="780" max="1024" width="9" style="80"/>
    <col min="1025" max="1034" width="9" style="80" customWidth="1"/>
    <col min="1035" max="1035" width="19.625" style="80" customWidth="1"/>
    <col min="1036" max="1280" width="9" style="80"/>
    <col min="1281" max="1290" width="9" style="80" customWidth="1"/>
    <col min="1291" max="1291" width="19.625" style="80" customWidth="1"/>
    <col min="1292" max="1536" width="9" style="80"/>
    <col min="1537" max="1546" width="9" style="80" customWidth="1"/>
    <col min="1547" max="1547" width="19.625" style="80" customWidth="1"/>
    <col min="1548" max="1792" width="9" style="80"/>
    <col min="1793" max="1802" width="9" style="80" customWidth="1"/>
    <col min="1803" max="1803" width="19.625" style="80" customWidth="1"/>
    <col min="1804" max="2048" width="9" style="80"/>
    <col min="2049" max="2058" width="9" style="80" customWidth="1"/>
    <col min="2059" max="2059" width="19.625" style="80" customWidth="1"/>
    <col min="2060" max="2304" width="9" style="80"/>
    <col min="2305" max="2314" width="9" style="80" customWidth="1"/>
    <col min="2315" max="2315" width="19.625" style="80" customWidth="1"/>
    <col min="2316" max="2560" width="9" style="80"/>
    <col min="2561" max="2570" width="9" style="80" customWidth="1"/>
    <col min="2571" max="2571" width="19.625" style="80" customWidth="1"/>
    <col min="2572" max="2816" width="9" style="80"/>
    <col min="2817" max="2826" width="9" style="80" customWidth="1"/>
    <col min="2827" max="2827" width="19.625" style="80" customWidth="1"/>
    <col min="2828" max="3072" width="9" style="80"/>
    <col min="3073" max="3082" width="9" style="80" customWidth="1"/>
    <col min="3083" max="3083" width="19.625" style="80" customWidth="1"/>
    <col min="3084" max="3328" width="9" style="80"/>
    <col min="3329" max="3338" width="9" style="80" customWidth="1"/>
    <col min="3339" max="3339" width="19.625" style="80" customWidth="1"/>
    <col min="3340" max="3584" width="9" style="80"/>
    <col min="3585" max="3594" width="9" style="80" customWidth="1"/>
    <col min="3595" max="3595" width="19.625" style="80" customWidth="1"/>
    <col min="3596" max="3840" width="9" style="80"/>
    <col min="3841" max="3850" width="9" style="80" customWidth="1"/>
    <col min="3851" max="3851" width="19.625" style="80" customWidth="1"/>
    <col min="3852" max="4096" width="9" style="80"/>
    <col min="4097" max="4106" width="9" style="80" customWidth="1"/>
    <col min="4107" max="4107" width="19.625" style="80" customWidth="1"/>
    <col min="4108" max="4352" width="9" style="80"/>
    <col min="4353" max="4362" width="9" style="80" customWidth="1"/>
    <col min="4363" max="4363" width="19.625" style="80" customWidth="1"/>
    <col min="4364" max="4608" width="9" style="80"/>
    <col min="4609" max="4618" width="9" style="80" customWidth="1"/>
    <col min="4619" max="4619" width="19.625" style="80" customWidth="1"/>
    <col min="4620" max="4864" width="9" style="80"/>
    <col min="4865" max="4874" width="9" style="80" customWidth="1"/>
    <col min="4875" max="4875" width="19.625" style="80" customWidth="1"/>
    <col min="4876" max="5120" width="9" style="80"/>
    <col min="5121" max="5130" width="9" style="80" customWidth="1"/>
    <col min="5131" max="5131" width="19.625" style="80" customWidth="1"/>
    <col min="5132" max="5376" width="9" style="80"/>
    <col min="5377" max="5386" width="9" style="80" customWidth="1"/>
    <col min="5387" max="5387" width="19.625" style="80" customWidth="1"/>
    <col min="5388" max="5632" width="9" style="80"/>
    <col min="5633" max="5642" width="9" style="80" customWidth="1"/>
    <col min="5643" max="5643" width="19.625" style="80" customWidth="1"/>
    <col min="5644" max="5888" width="9" style="80"/>
    <col min="5889" max="5898" width="9" style="80" customWidth="1"/>
    <col min="5899" max="5899" width="19.625" style="80" customWidth="1"/>
    <col min="5900" max="6144" width="9" style="80"/>
    <col min="6145" max="6154" width="9" style="80" customWidth="1"/>
    <col min="6155" max="6155" width="19.625" style="80" customWidth="1"/>
    <col min="6156" max="6400" width="9" style="80"/>
    <col min="6401" max="6410" width="9" style="80" customWidth="1"/>
    <col min="6411" max="6411" width="19.625" style="80" customWidth="1"/>
    <col min="6412" max="6656" width="9" style="80"/>
    <col min="6657" max="6666" width="9" style="80" customWidth="1"/>
    <col min="6667" max="6667" width="19.625" style="80" customWidth="1"/>
    <col min="6668" max="6912" width="9" style="80"/>
    <col min="6913" max="6922" width="9" style="80" customWidth="1"/>
    <col min="6923" max="6923" width="19.625" style="80" customWidth="1"/>
    <col min="6924" max="7168" width="9" style="80"/>
    <col min="7169" max="7178" width="9" style="80" customWidth="1"/>
    <col min="7179" max="7179" width="19.625" style="80" customWidth="1"/>
    <col min="7180" max="7424" width="9" style="80"/>
    <col min="7425" max="7434" width="9" style="80" customWidth="1"/>
    <col min="7435" max="7435" width="19.625" style="80" customWidth="1"/>
    <col min="7436" max="7680" width="9" style="80"/>
    <col min="7681" max="7690" width="9" style="80" customWidth="1"/>
    <col min="7691" max="7691" width="19.625" style="80" customWidth="1"/>
    <col min="7692" max="7936" width="9" style="80"/>
    <col min="7937" max="7946" width="9" style="80" customWidth="1"/>
    <col min="7947" max="7947" width="19.625" style="80" customWidth="1"/>
    <col min="7948" max="8192" width="9" style="80"/>
    <col min="8193" max="8202" width="9" style="80" customWidth="1"/>
    <col min="8203" max="8203" width="19.625" style="80" customWidth="1"/>
    <col min="8204" max="8448" width="9" style="80"/>
    <col min="8449" max="8458" width="9" style="80" customWidth="1"/>
    <col min="8459" max="8459" width="19.625" style="80" customWidth="1"/>
    <col min="8460" max="8704" width="9" style="80"/>
    <col min="8705" max="8714" width="9" style="80" customWidth="1"/>
    <col min="8715" max="8715" width="19.625" style="80" customWidth="1"/>
    <col min="8716" max="8960" width="9" style="80"/>
    <col min="8961" max="8970" width="9" style="80" customWidth="1"/>
    <col min="8971" max="8971" width="19.625" style="80" customWidth="1"/>
    <col min="8972" max="9216" width="9" style="80"/>
    <col min="9217" max="9226" width="9" style="80" customWidth="1"/>
    <col min="9227" max="9227" width="19.625" style="80" customWidth="1"/>
    <col min="9228" max="9472" width="9" style="80"/>
    <col min="9473" max="9482" width="9" style="80" customWidth="1"/>
    <col min="9483" max="9483" width="19.625" style="80" customWidth="1"/>
    <col min="9484" max="9728" width="9" style="80"/>
    <col min="9729" max="9738" width="9" style="80" customWidth="1"/>
    <col min="9739" max="9739" width="19.625" style="80" customWidth="1"/>
    <col min="9740" max="9984" width="9" style="80"/>
    <col min="9985" max="9994" width="9" style="80" customWidth="1"/>
    <col min="9995" max="9995" width="19.625" style="80" customWidth="1"/>
    <col min="9996" max="10240" width="9" style="80"/>
    <col min="10241" max="10250" width="9" style="80" customWidth="1"/>
    <col min="10251" max="10251" width="19.625" style="80" customWidth="1"/>
    <col min="10252" max="10496" width="9" style="80"/>
    <col min="10497" max="10506" width="9" style="80" customWidth="1"/>
    <col min="10507" max="10507" width="19.625" style="80" customWidth="1"/>
    <col min="10508" max="10752" width="9" style="80"/>
    <col min="10753" max="10762" width="9" style="80" customWidth="1"/>
    <col min="10763" max="10763" width="19.625" style="80" customWidth="1"/>
    <col min="10764" max="11008" width="9" style="80"/>
    <col min="11009" max="11018" width="9" style="80" customWidth="1"/>
    <col min="11019" max="11019" width="19.625" style="80" customWidth="1"/>
    <col min="11020" max="11264" width="9" style="80"/>
    <col min="11265" max="11274" width="9" style="80" customWidth="1"/>
    <col min="11275" max="11275" width="19.625" style="80" customWidth="1"/>
    <col min="11276" max="11520" width="9" style="80"/>
    <col min="11521" max="11530" width="9" style="80" customWidth="1"/>
    <col min="11531" max="11531" width="19.625" style="80" customWidth="1"/>
    <col min="11532" max="11776" width="9" style="80"/>
    <col min="11777" max="11786" width="9" style="80" customWidth="1"/>
    <col min="11787" max="11787" width="19.625" style="80" customWidth="1"/>
    <col min="11788" max="12032" width="9" style="80"/>
    <col min="12033" max="12042" width="9" style="80" customWidth="1"/>
    <col min="12043" max="12043" width="19.625" style="80" customWidth="1"/>
    <col min="12044" max="12288" width="9" style="80"/>
    <col min="12289" max="12298" width="9" style="80" customWidth="1"/>
    <col min="12299" max="12299" width="19.625" style="80" customWidth="1"/>
    <col min="12300" max="12544" width="9" style="80"/>
    <col min="12545" max="12554" width="9" style="80" customWidth="1"/>
    <col min="12555" max="12555" width="19.625" style="80" customWidth="1"/>
    <col min="12556" max="12800" width="9" style="80"/>
    <col min="12801" max="12810" width="9" style="80" customWidth="1"/>
    <col min="12811" max="12811" width="19.625" style="80" customWidth="1"/>
    <col min="12812" max="13056" width="9" style="80"/>
    <col min="13057" max="13066" width="9" style="80" customWidth="1"/>
    <col min="13067" max="13067" width="19.625" style="80" customWidth="1"/>
    <col min="13068" max="13312" width="9" style="80"/>
    <col min="13313" max="13322" width="9" style="80" customWidth="1"/>
    <col min="13323" max="13323" width="19.625" style="80" customWidth="1"/>
    <col min="13324" max="13568" width="9" style="80"/>
    <col min="13569" max="13578" width="9" style="80" customWidth="1"/>
    <col min="13579" max="13579" width="19.625" style="80" customWidth="1"/>
    <col min="13580" max="13824" width="9" style="80"/>
    <col min="13825" max="13834" width="9" style="80" customWidth="1"/>
    <col min="13835" max="13835" width="19.625" style="80" customWidth="1"/>
    <col min="13836" max="14080" width="9" style="80"/>
    <col min="14081" max="14090" width="9" style="80" customWidth="1"/>
    <col min="14091" max="14091" width="19.625" style="80" customWidth="1"/>
    <col min="14092" max="14336" width="9" style="80"/>
    <col min="14337" max="14346" width="9" style="80" customWidth="1"/>
    <col min="14347" max="14347" width="19.625" style="80" customWidth="1"/>
    <col min="14348" max="14592" width="9" style="80"/>
    <col min="14593" max="14602" width="9" style="80" customWidth="1"/>
    <col min="14603" max="14603" width="19.625" style="80" customWidth="1"/>
    <col min="14604" max="14848" width="9" style="80"/>
    <col min="14849" max="14858" width="9" style="80" customWidth="1"/>
    <col min="14859" max="14859" width="19.625" style="80" customWidth="1"/>
    <col min="14860" max="15104" width="9" style="80"/>
    <col min="15105" max="15114" width="9" style="80" customWidth="1"/>
    <col min="15115" max="15115" width="19.625" style="80" customWidth="1"/>
    <col min="15116" max="15360" width="9" style="80"/>
    <col min="15361" max="15370" width="9" style="80" customWidth="1"/>
    <col min="15371" max="15371" width="19.625" style="80" customWidth="1"/>
    <col min="15372" max="15616" width="9" style="80"/>
    <col min="15617" max="15626" width="9" style="80" customWidth="1"/>
    <col min="15627" max="15627" width="19.625" style="80" customWidth="1"/>
    <col min="15628" max="15872" width="9" style="80"/>
    <col min="15873" max="15882" width="9" style="80" customWidth="1"/>
    <col min="15883" max="15883" width="19.625" style="80" customWidth="1"/>
    <col min="15884" max="16128" width="9" style="80"/>
    <col min="16129" max="16138" width="9" style="80" customWidth="1"/>
    <col min="16139" max="16139" width="19.625" style="80" customWidth="1"/>
    <col min="16140" max="16384" width="9" style="80"/>
  </cols>
  <sheetData>
    <row r="1" ht="20.25" spans="1:2">
      <c r="A1" s="81"/>
      <c r="B1" s="81"/>
    </row>
    <row r="2" ht="20.25" spans="1:2">
      <c r="A2" s="81"/>
      <c r="B2" s="81"/>
    </row>
    <row r="3" ht="23.25" spans="1:10">
      <c r="A3" s="82"/>
      <c r="B3" s="82"/>
      <c r="C3" s="82"/>
      <c r="H3" s="83"/>
      <c r="I3" s="83"/>
      <c r="J3" s="83"/>
    </row>
    <row r="8" ht="46.5" spans="1:12">
      <c r="A8" s="84" t="s">
        <v>0</v>
      </c>
      <c r="B8" s="84"/>
      <c r="C8" s="84"/>
      <c r="D8" s="84"/>
      <c r="E8" s="84"/>
      <c r="F8" s="84"/>
      <c r="G8" s="84"/>
      <c r="H8" s="84"/>
      <c r="I8" s="84"/>
      <c r="J8" s="88"/>
      <c r="K8" s="88"/>
      <c r="L8" s="89"/>
    </row>
    <row r="9" ht="46.5" spans="1:12">
      <c r="A9" s="85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</row>
    <row r="16" ht="25.5" spans="1:12">
      <c r="A16" s="87" t="s">
        <v>1</v>
      </c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</row>
  </sheetData>
  <mergeCells count="4">
    <mergeCell ref="A3:C3"/>
    <mergeCell ref="H3:J3"/>
    <mergeCell ref="A9:L9"/>
    <mergeCell ref="A16:L16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"/>
  <sheetViews>
    <sheetView workbookViewId="0">
      <selection activeCell="F12" sqref="F12"/>
    </sheetView>
  </sheetViews>
  <sheetFormatPr defaultColWidth="8.75" defaultRowHeight="14.25" outlineLevelRow="7" outlineLevelCol="4"/>
  <cols>
    <col min="1" max="1" width="38.875" style="26" customWidth="1"/>
    <col min="2" max="5" width="17.875" style="26" customWidth="1"/>
    <col min="6" max="256" width="8.75" style="26"/>
    <col min="257" max="257" width="38.875" style="26" customWidth="1"/>
    <col min="258" max="261" width="17.875" style="26" customWidth="1"/>
    <col min="262" max="512" width="8.75" style="26"/>
    <col min="513" max="513" width="38.875" style="26" customWidth="1"/>
    <col min="514" max="517" width="17.875" style="26" customWidth="1"/>
    <col min="518" max="768" width="8.75" style="26"/>
    <col min="769" max="769" width="38.875" style="26" customWidth="1"/>
    <col min="770" max="773" width="17.875" style="26" customWidth="1"/>
    <col min="774" max="1024" width="8.75" style="26"/>
    <col min="1025" max="1025" width="38.875" style="26" customWidth="1"/>
    <col min="1026" max="1029" width="17.875" style="26" customWidth="1"/>
    <col min="1030" max="1280" width="8.75" style="26"/>
    <col min="1281" max="1281" width="38.875" style="26" customWidth="1"/>
    <col min="1282" max="1285" width="17.875" style="26" customWidth="1"/>
    <col min="1286" max="1536" width="8.75" style="26"/>
    <col min="1537" max="1537" width="38.875" style="26" customWidth="1"/>
    <col min="1538" max="1541" width="17.875" style="26" customWidth="1"/>
    <col min="1542" max="1792" width="8.75" style="26"/>
    <col min="1793" max="1793" width="38.875" style="26" customWidth="1"/>
    <col min="1794" max="1797" width="17.875" style="26" customWidth="1"/>
    <col min="1798" max="2048" width="8.75" style="26"/>
    <col min="2049" max="2049" width="38.875" style="26" customWidth="1"/>
    <col min="2050" max="2053" width="17.875" style="26" customWidth="1"/>
    <col min="2054" max="2304" width="8.75" style="26"/>
    <col min="2305" max="2305" width="38.875" style="26" customWidth="1"/>
    <col min="2306" max="2309" width="17.875" style="26" customWidth="1"/>
    <col min="2310" max="2560" width="8.75" style="26"/>
    <col min="2561" max="2561" width="38.875" style="26" customWidth="1"/>
    <col min="2562" max="2565" width="17.875" style="26" customWidth="1"/>
    <col min="2566" max="2816" width="8.75" style="26"/>
    <col min="2817" max="2817" width="38.875" style="26" customWidth="1"/>
    <col min="2818" max="2821" width="17.875" style="26" customWidth="1"/>
    <col min="2822" max="3072" width="8.75" style="26"/>
    <col min="3073" max="3073" width="38.875" style="26" customWidth="1"/>
    <col min="3074" max="3077" width="17.875" style="26" customWidth="1"/>
    <col min="3078" max="3328" width="8.75" style="26"/>
    <col min="3329" max="3329" width="38.875" style="26" customWidth="1"/>
    <col min="3330" max="3333" width="17.875" style="26" customWidth="1"/>
    <col min="3334" max="3584" width="8.75" style="26"/>
    <col min="3585" max="3585" width="38.875" style="26" customWidth="1"/>
    <col min="3586" max="3589" width="17.875" style="26" customWidth="1"/>
    <col min="3590" max="3840" width="8.75" style="26"/>
    <col min="3841" max="3841" width="38.875" style="26" customWidth="1"/>
    <col min="3842" max="3845" width="17.875" style="26" customWidth="1"/>
    <col min="3846" max="4096" width="8.75" style="26"/>
    <col min="4097" max="4097" width="38.875" style="26" customWidth="1"/>
    <col min="4098" max="4101" width="17.875" style="26" customWidth="1"/>
    <col min="4102" max="4352" width="8.75" style="26"/>
    <col min="4353" max="4353" width="38.875" style="26" customWidth="1"/>
    <col min="4354" max="4357" width="17.875" style="26" customWidth="1"/>
    <col min="4358" max="4608" width="8.75" style="26"/>
    <col min="4609" max="4609" width="38.875" style="26" customWidth="1"/>
    <col min="4610" max="4613" width="17.875" style="26" customWidth="1"/>
    <col min="4614" max="4864" width="8.75" style="26"/>
    <col min="4865" max="4865" width="38.875" style="26" customWidth="1"/>
    <col min="4866" max="4869" width="17.875" style="26" customWidth="1"/>
    <col min="4870" max="5120" width="8.75" style="26"/>
    <col min="5121" max="5121" width="38.875" style="26" customWidth="1"/>
    <col min="5122" max="5125" width="17.875" style="26" customWidth="1"/>
    <col min="5126" max="5376" width="8.75" style="26"/>
    <col min="5377" max="5377" width="38.875" style="26" customWidth="1"/>
    <col min="5378" max="5381" width="17.875" style="26" customWidth="1"/>
    <col min="5382" max="5632" width="8.75" style="26"/>
    <col min="5633" max="5633" width="38.875" style="26" customWidth="1"/>
    <col min="5634" max="5637" width="17.875" style="26" customWidth="1"/>
    <col min="5638" max="5888" width="8.75" style="26"/>
    <col min="5889" max="5889" width="38.875" style="26" customWidth="1"/>
    <col min="5890" max="5893" width="17.875" style="26" customWidth="1"/>
    <col min="5894" max="6144" width="8.75" style="26"/>
    <col min="6145" max="6145" width="38.875" style="26" customWidth="1"/>
    <col min="6146" max="6149" width="17.875" style="26" customWidth="1"/>
    <col min="6150" max="6400" width="8.75" style="26"/>
    <col min="6401" max="6401" width="38.875" style="26" customWidth="1"/>
    <col min="6402" max="6405" width="17.875" style="26" customWidth="1"/>
    <col min="6406" max="6656" width="8.75" style="26"/>
    <col min="6657" max="6657" width="38.875" style="26" customWidth="1"/>
    <col min="6658" max="6661" width="17.875" style="26" customWidth="1"/>
    <col min="6662" max="6912" width="8.75" style="26"/>
    <col min="6913" max="6913" width="38.875" style="26" customWidth="1"/>
    <col min="6914" max="6917" width="17.875" style="26" customWidth="1"/>
    <col min="6918" max="7168" width="8.75" style="26"/>
    <col min="7169" max="7169" width="38.875" style="26" customWidth="1"/>
    <col min="7170" max="7173" width="17.875" style="26" customWidth="1"/>
    <col min="7174" max="7424" width="8.75" style="26"/>
    <col min="7425" max="7425" width="38.875" style="26" customWidth="1"/>
    <col min="7426" max="7429" width="17.875" style="26" customWidth="1"/>
    <col min="7430" max="7680" width="8.75" style="26"/>
    <col min="7681" max="7681" width="38.875" style="26" customWidth="1"/>
    <col min="7682" max="7685" width="17.875" style="26" customWidth="1"/>
    <col min="7686" max="7936" width="8.75" style="26"/>
    <col min="7937" max="7937" width="38.875" style="26" customWidth="1"/>
    <col min="7938" max="7941" width="17.875" style="26" customWidth="1"/>
    <col min="7942" max="8192" width="8.75" style="26"/>
    <col min="8193" max="8193" width="38.875" style="26" customWidth="1"/>
    <col min="8194" max="8197" width="17.875" style="26" customWidth="1"/>
    <col min="8198" max="8448" width="8.75" style="26"/>
    <col min="8449" max="8449" width="38.875" style="26" customWidth="1"/>
    <col min="8450" max="8453" width="17.875" style="26" customWidth="1"/>
    <col min="8454" max="8704" width="8.75" style="26"/>
    <col min="8705" max="8705" width="38.875" style="26" customWidth="1"/>
    <col min="8706" max="8709" width="17.875" style="26" customWidth="1"/>
    <col min="8710" max="8960" width="8.75" style="26"/>
    <col min="8961" max="8961" width="38.875" style="26" customWidth="1"/>
    <col min="8962" max="8965" width="17.875" style="26" customWidth="1"/>
    <col min="8966" max="9216" width="8.75" style="26"/>
    <col min="9217" max="9217" width="38.875" style="26" customWidth="1"/>
    <col min="9218" max="9221" width="17.875" style="26" customWidth="1"/>
    <col min="9222" max="9472" width="8.75" style="26"/>
    <col min="9473" max="9473" width="38.875" style="26" customWidth="1"/>
    <col min="9474" max="9477" width="17.875" style="26" customWidth="1"/>
    <col min="9478" max="9728" width="8.75" style="26"/>
    <col min="9729" max="9729" width="38.875" style="26" customWidth="1"/>
    <col min="9730" max="9733" width="17.875" style="26" customWidth="1"/>
    <col min="9734" max="9984" width="8.75" style="26"/>
    <col min="9985" max="9985" width="38.875" style="26" customWidth="1"/>
    <col min="9986" max="9989" width="17.875" style="26" customWidth="1"/>
    <col min="9990" max="10240" width="8.75" style="26"/>
    <col min="10241" max="10241" width="38.875" style="26" customWidth="1"/>
    <col min="10242" max="10245" width="17.875" style="26" customWidth="1"/>
    <col min="10246" max="10496" width="8.75" style="26"/>
    <col min="10497" max="10497" width="38.875" style="26" customWidth="1"/>
    <col min="10498" max="10501" width="17.875" style="26" customWidth="1"/>
    <col min="10502" max="10752" width="8.75" style="26"/>
    <col min="10753" max="10753" width="38.875" style="26" customWidth="1"/>
    <col min="10754" max="10757" width="17.875" style="26" customWidth="1"/>
    <col min="10758" max="11008" width="8.75" style="26"/>
    <col min="11009" max="11009" width="38.875" style="26" customWidth="1"/>
    <col min="11010" max="11013" width="17.875" style="26" customWidth="1"/>
    <col min="11014" max="11264" width="8.75" style="26"/>
    <col min="11265" max="11265" width="38.875" style="26" customWidth="1"/>
    <col min="11266" max="11269" width="17.875" style="26" customWidth="1"/>
    <col min="11270" max="11520" width="8.75" style="26"/>
    <col min="11521" max="11521" width="38.875" style="26" customWidth="1"/>
    <col min="11522" max="11525" width="17.875" style="26" customWidth="1"/>
    <col min="11526" max="11776" width="8.75" style="26"/>
    <col min="11777" max="11777" width="38.875" style="26" customWidth="1"/>
    <col min="11778" max="11781" width="17.875" style="26" customWidth="1"/>
    <col min="11782" max="12032" width="8.75" style="26"/>
    <col min="12033" max="12033" width="38.875" style="26" customWidth="1"/>
    <col min="12034" max="12037" width="17.875" style="26" customWidth="1"/>
    <col min="12038" max="12288" width="8.75" style="26"/>
    <col min="12289" max="12289" width="38.875" style="26" customWidth="1"/>
    <col min="12290" max="12293" width="17.875" style="26" customWidth="1"/>
    <col min="12294" max="12544" width="8.75" style="26"/>
    <col min="12545" max="12545" width="38.875" style="26" customWidth="1"/>
    <col min="12546" max="12549" width="17.875" style="26" customWidth="1"/>
    <col min="12550" max="12800" width="8.75" style="26"/>
    <col min="12801" max="12801" width="38.875" style="26" customWidth="1"/>
    <col min="12802" max="12805" width="17.875" style="26" customWidth="1"/>
    <col min="12806" max="13056" width="8.75" style="26"/>
    <col min="13057" max="13057" width="38.875" style="26" customWidth="1"/>
    <col min="13058" max="13061" width="17.875" style="26" customWidth="1"/>
    <col min="13062" max="13312" width="8.75" style="26"/>
    <col min="13313" max="13313" width="38.875" style="26" customWidth="1"/>
    <col min="13314" max="13317" width="17.875" style="26" customWidth="1"/>
    <col min="13318" max="13568" width="8.75" style="26"/>
    <col min="13569" max="13569" width="38.875" style="26" customWidth="1"/>
    <col min="13570" max="13573" width="17.875" style="26" customWidth="1"/>
    <col min="13574" max="13824" width="8.75" style="26"/>
    <col min="13825" max="13825" width="38.875" style="26" customWidth="1"/>
    <col min="13826" max="13829" width="17.875" style="26" customWidth="1"/>
    <col min="13830" max="14080" width="8.75" style="26"/>
    <col min="14081" max="14081" width="38.875" style="26" customWidth="1"/>
    <col min="14082" max="14085" width="17.875" style="26" customWidth="1"/>
    <col min="14086" max="14336" width="8.75" style="26"/>
    <col min="14337" max="14337" width="38.875" style="26" customWidth="1"/>
    <col min="14338" max="14341" width="17.875" style="26" customWidth="1"/>
    <col min="14342" max="14592" width="8.75" style="26"/>
    <col min="14593" max="14593" width="38.875" style="26" customWidth="1"/>
    <col min="14594" max="14597" width="17.875" style="26" customWidth="1"/>
    <col min="14598" max="14848" width="8.75" style="26"/>
    <col min="14849" max="14849" width="38.875" style="26" customWidth="1"/>
    <col min="14850" max="14853" width="17.875" style="26" customWidth="1"/>
    <col min="14854" max="15104" width="8.75" style="26"/>
    <col min="15105" max="15105" width="38.875" style="26" customWidth="1"/>
    <col min="15106" max="15109" width="17.875" style="26" customWidth="1"/>
    <col min="15110" max="15360" width="8.75" style="26"/>
    <col min="15361" max="15361" width="38.875" style="26" customWidth="1"/>
    <col min="15362" max="15365" width="17.875" style="26" customWidth="1"/>
    <col min="15366" max="15616" width="8.75" style="26"/>
    <col min="15617" max="15617" width="38.875" style="26" customWidth="1"/>
    <col min="15618" max="15621" width="17.875" style="26" customWidth="1"/>
    <col min="15622" max="15872" width="8.75" style="26"/>
    <col min="15873" max="15873" width="38.875" style="26" customWidth="1"/>
    <col min="15874" max="15877" width="17.875" style="26" customWidth="1"/>
    <col min="15878" max="16128" width="8.75" style="26"/>
    <col min="16129" max="16129" width="38.875" style="26" customWidth="1"/>
    <col min="16130" max="16133" width="17.875" style="26" customWidth="1"/>
    <col min="16134" max="16384" width="8.75" style="26"/>
  </cols>
  <sheetData>
    <row r="1" ht="24.75" customHeight="1" spans="1:1">
      <c r="A1" s="27" t="s">
        <v>1139</v>
      </c>
    </row>
    <row r="2" ht="33" customHeight="1" spans="1:5">
      <c r="A2" s="4" t="s">
        <v>1140</v>
      </c>
      <c r="B2" s="4"/>
      <c r="C2" s="4"/>
      <c r="D2" s="4"/>
      <c r="E2" s="4"/>
    </row>
    <row r="3" ht="33" customHeight="1" spans="5:5">
      <c r="E3" s="26" t="s">
        <v>26</v>
      </c>
    </row>
    <row r="4" s="1" customFormat="1" ht="33" customHeight="1" spans="1:5">
      <c r="A4" s="5" t="s">
        <v>1141</v>
      </c>
      <c r="B4" s="5" t="s">
        <v>1142</v>
      </c>
      <c r="C4" s="5" t="s">
        <v>29</v>
      </c>
      <c r="D4" s="5" t="s">
        <v>1143</v>
      </c>
      <c r="E4" s="5"/>
    </row>
    <row r="5" s="1" customFormat="1" ht="33" customHeight="1" spans="1:5">
      <c r="A5" s="5"/>
      <c r="B5" s="5"/>
      <c r="C5" s="5"/>
      <c r="D5" s="5" t="s">
        <v>31</v>
      </c>
      <c r="E5" s="5" t="s">
        <v>1144</v>
      </c>
    </row>
    <row r="6" ht="33" customHeight="1" spans="1:5">
      <c r="A6" s="28" t="s">
        <v>1145</v>
      </c>
      <c r="B6" s="29">
        <f>SUM(B7:B8)</f>
        <v>10274</v>
      </c>
      <c r="C6" s="29">
        <f>SUM(C7:C8)</f>
        <v>23800</v>
      </c>
      <c r="D6" s="29">
        <f>C6-B6</f>
        <v>13526</v>
      </c>
      <c r="E6" s="30">
        <f>D6/B6*100</f>
        <v>131.652715592758</v>
      </c>
    </row>
    <row r="7" ht="33" customHeight="1" spans="1:5">
      <c r="A7" s="28" t="s">
        <v>1146</v>
      </c>
      <c r="B7" s="29">
        <v>8242</v>
      </c>
      <c r="C7" s="29">
        <v>23800</v>
      </c>
      <c r="D7" s="29">
        <f t="shared" ref="D7:D8" si="0">C7-B7</f>
        <v>15558</v>
      </c>
      <c r="E7" s="30">
        <f t="shared" ref="E7:E8" si="1">D7/B7*100</f>
        <v>188.764862897355</v>
      </c>
    </row>
    <row r="8" ht="33" customHeight="1" spans="1:5">
      <c r="A8" s="28" t="s">
        <v>1147</v>
      </c>
      <c r="B8" s="29">
        <v>2032</v>
      </c>
      <c r="C8" s="29"/>
      <c r="D8" s="29">
        <f t="shared" si="0"/>
        <v>-2032</v>
      </c>
      <c r="E8" s="30">
        <f t="shared" si="1"/>
        <v>-100</v>
      </c>
    </row>
  </sheetData>
  <mergeCells count="5">
    <mergeCell ref="A2:E2"/>
    <mergeCell ref="D4:E4"/>
    <mergeCell ref="A4:A5"/>
    <mergeCell ref="B4:B5"/>
    <mergeCell ref="C4:C5"/>
  </mergeCells>
  <printOptions horizontalCentered="1"/>
  <pageMargins left="0.708661417322835" right="0.708661417322835" top="0.748031496062992" bottom="0.748031496062992" header="0.31496062992126" footer="0.31496062992126"/>
  <pageSetup paperSize="9" fitToHeight="1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showZeros="0" workbookViewId="0">
      <selection activeCell="E15" sqref="E15"/>
    </sheetView>
  </sheetViews>
  <sheetFormatPr defaultColWidth="9" defaultRowHeight="14.25" outlineLevelCol="5"/>
  <cols>
    <col min="1" max="1" width="39.625" style="2" customWidth="1"/>
    <col min="2" max="2" width="18.75" style="2" customWidth="1"/>
    <col min="3" max="3" width="18" style="2" customWidth="1"/>
    <col min="4" max="4" width="16.5" style="2" customWidth="1"/>
    <col min="5" max="5" width="16.875" style="2" customWidth="1"/>
    <col min="6" max="6" width="16.125" style="20" customWidth="1"/>
    <col min="7" max="256" width="9" style="2"/>
    <col min="257" max="257" width="54.875" style="2" customWidth="1"/>
    <col min="258" max="258" width="18.75" style="2" customWidth="1"/>
    <col min="259" max="259" width="18" style="2" customWidth="1"/>
    <col min="260" max="260" width="16.5" style="2" customWidth="1"/>
    <col min="261" max="261" width="16.875" style="2" customWidth="1"/>
    <col min="262" max="512" width="9" style="2"/>
    <col min="513" max="513" width="54.875" style="2" customWidth="1"/>
    <col min="514" max="514" width="18.75" style="2" customWidth="1"/>
    <col min="515" max="515" width="18" style="2" customWidth="1"/>
    <col min="516" max="516" width="16.5" style="2" customWidth="1"/>
    <col min="517" max="517" width="16.875" style="2" customWidth="1"/>
    <col min="518" max="768" width="9" style="2"/>
    <col min="769" max="769" width="54.875" style="2" customWidth="1"/>
    <col min="770" max="770" width="18.75" style="2" customWidth="1"/>
    <col min="771" max="771" width="18" style="2" customWidth="1"/>
    <col min="772" max="772" width="16.5" style="2" customWidth="1"/>
    <col min="773" max="773" width="16.875" style="2" customWidth="1"/>
    <col min="774" max="1024" width="9" style="2"/>
    <col min="1025" max="1025" width="54.875" style="2" customWidth="1"/>
    <col min="1026" max="1026" width="18.75" style="2" customWidth="1"/>
    <col min="1027" max="1027" width="18" style="2" customWidth="1"/>
    <col min="1028" max="1028" width="16.5" style="2" customWidth="1"/>
    <col min="1029" max="1029" width="16.875" style="2" customWidth="1"/>
    <col min="1030" max="1280" width="9" style="2"/>
    <col min="1281" max="1281" width="54.875" style="2" customWidth="1"/>
    <col min="1282" max="1282" width="18.75" style="2" customWidth="1"/>
    <col min="1283" max="1283" width="18" style="2" customWidth="1"/>
    <col min="1284" max="1284" width="16.5" style="2" customWidth="1"/>
    <col min="1285" max="1285" width="16.875" style="2" customWidth="1"/>
    <col min="1286" max="1536" width="9" style="2"/>
    <col min="1537" max="1537" width="54.875" style="2" customWidth="1"/>
    <col min="1538" max="1538" width="18.75" style="2" customWidth="1"/>
    <col min="1539" max="1539" width="18" style="2" customWidth="1"/>
    <col min="1540" max="1540" width="16.5" style="2" customWidth="1"/>
    <col min="1541" max="1541" width="16.875" style="2" customWidth="1"/>
    <col min="1542" max="1792" width="9" style="2"/>
    <col min="1793" max="1793" width="54.875" style="2" customWidth="1"/>
    <col min="1794" max="1794" width="18.75" style="2" customWidth="1"/>
    <col min="1795" max="1795" width="18" style="2" customWidth="1"/>
    <col min="1796" max="1796" width="16.5" style="2" customWidth="1"/>
    <col min="1797" max="1797" width="16.875" style="2" customWidth="1"/>
    <col min="1798" max="2048" width="9" style="2"/>
    <col min="2049" max="2049" width="54.875" style="2" customWidth="1"/>
    <col min="2050" max="2050" width="18.75" style="2" customWidth="1"/>
    <col min="2051" max="2051" width="18" style="2" customWidth="1"/>
    <col min="2052" max="2052" width="16.5" style="2" customWidth="1"/>
    <col min="2053" max="2053" width="16.875" style="2" customWidth="1"/>
    <col min="2054" max="2304" width="9" style="2"/>
    <col min="2305" max="2305" width="54.875" style="2" customWidth="1"/>
    <col min="2306" max="2306" width="18.75" style="2" customWidth="1"/>
    <col min="2307" max="2307" width="18" style="2" customWidth="1"/>
    <col min="2308" max="2308" width="16.5" style="2" customWidth="1"/>
    <col min="2309" max="2309" width="16.875" style="2" customWidth="1"/>
    <col min="2310" max="2560" width="9" style="2"/>
    <col min="2561" max="2561" width="54.875" style="2" customWidth="1"/>
    <col min="2562" max="2562" width="18.75" style="2" customWidth="1"/>
    <col min="2563" max="2563" width="18" style="2" customWidth="1"/>
    <col min="2564" max="2564" width="16.5" style="2" customWidth="1"/>
    <col min="2565" max="2565" width="16.875" style="2" customWidth="1"/>
    <col min="2566" max="2816" width="9" style="2"/>
    <col min="2817" max="2817" width="54.875" style="2" customWidth="1"/>
    <col min="2818" max="2818" width="18.75" style="2" customWidth="1"/>
    <col min="2819" max="2819" width="18" style="2" customWidth="1"/>
    <col min="2820" max="2820" width="16.5" style="2" customWidth="1"/>
    <col min="2821" max="2821" width="16.875" style="2" customWidth="1"/>
    <col min="2822" max="3072" width="9" style="2"/>
    <col min="3073" max="3073" width="54.875" style="2" customWidth="1"/>
    <col min="3074" max="3074" width="18.75" style="2" customWidth="1"/>
    <col min="3075" max="3075" width="18" style="2" customWidth="1"/>
    <col min="3076" max="3076" width="16.5" style="2" customWidth="1"/>
    <col min="3077" max="3077" width="16.875" style="2" customWidth="1"/>
    <col min="3078" max="3328" width="9" style="2"/>
    <col min="3329" max="3329" width="54.875" style="2" customWidth="1"/>
    <col min="3330" max="3330" width="18.75" style="2" customWidth="1"/>
    <col min="3331" max="3331" width="18" style="2" customWidth="1"/>
    <col min="3332" max="3332" width="16.5" style="2" customWidth="1"/>
    <col min="3333" max="3333" width="16.875" style="2" customWidth="1"/>
    <col min="3334" max="3584" width="9" style="2"/>
    <col min="3585" max="3585" width="54.875" style="2" customWidth="1"/>
    <col min="3586" max="3586" width="18.75" style="2" customWidth="1"/>
    <col min="3587" max="3587" width="18" style="2" customWidth="1"/>
    <col min="3588" max="3588" width="16.5" style="2" customWidth="1"/>
    <col min="3589" max="3589" width="16.875" style="2" customWidth="1"/>
    <col min="3590" max="3840" width="9" style="2"/>
    <col min="3841" max="3841" width="54.875" style="2" customWidth="1"/>
    <col min="3842" max="3842" width="18.75" style="2" customWidth="1"/>
    <col min="3843" max="3843" width="18" style="2" customWidth="1"/>
    <col min="3844" max="3844" width="16.5" style="2" customWidth="1"/>
    <col min="3845" max="3845" width="16.875" style="2" customWidth="1"/>
    <col min="3846" max="4096" width="9" style="2"/>
    <col min="4097" max="4097" width="54.875" style="2" customWidth="1"/>
    <col min="4098" max="4098" width="18.75" style="2" customWidth="1"/>
    <col min="4099" max="4099" width="18" style="2" customWidth="1"/>
    <col min="4100" max="4100" width="16.5" style="2" customWidth="1"/>
    <col min="4101" max="4101" width="16.875" style="2" customWidth="1"/>
    <col min="4102" max="4352" width="9" style="2"/>
    <col min="4353" max="4353" width="54.875" style="2" customWidth="1"/>
    <col min="4354" max="4354" width="18.75" style="2" customWidth="1"/>
    <col min="4355" max="4355" width="18" style="2" customWidth="1"/>
    <col min="4356" max="4356" width="16.5" style="2" customWidth="1"/>
    <col min="4357" max="4357" width="16.875" style="2" customWidth="1"/>
    <col min="4358" max="4608" width="9" style="2"/>
    <col min="4609" max="4609" width="54.875" style="2" customWidth="1"/>
    <col min="4610" max="4610" width="18.75" style="2" customWidth="1"/>
    <col min="4611" max="4611" width="18" style="2" customWidth="1"/>
    <col min="4612" max="4612" width="16.5" style="2" customWidth="1"/>
    <col min="4613" max="4613" width="16.875" style="2" customWidth="1"/>
    <col min="4614" max="4864" width="9" style="2"/>
    <col min="4865" max="4865" width="54.875" style="2" customWidth="1"/>
    <col min="4866" max="4866" width="18.75" style="2" customWidth="1"/>
    <col min="4867" max="4867" width="18" style="2" customWidth="1"/>
    <col min="4868" max="4868" width="16.5" style="2" customWidth="1"/>
    <col min="4869" max="4869" width="16.875" style="2" customWidth="1"/>
    <col min="4870" max="5120" width="9" style="2"/>
    <col min="5121" max="5121" width="54.875" style="2" customWidth="1"/>
    <col min="5122" max="5122" width="18.75" style="2" customWidth="1"/>
    <col min="5123" max="5123" width="18" style="2" customWidth="1"/>
    <col min="5124" max="5124" width="16.5" style="2" customWidth="1"/>
    <col min="5125" max="5125" width="16.875" style="2" customWidth="1"/>
    <col min="5126" max="5376" width="9" style="2"/>
    <col min="5377" max="5377" width="54.875" style="2" customWidth="1"/>
    <col min="5378" max="5378" width="18.75" style="2" customWidth="1"/>
    <col min="5379" max="5379" width="18" style="2" customWidth="1"/>
    <col min="5380" max="5380" width="16.5" style="2" customWidth="1"/>
    <col min="5381" max="5381" width="16.875" style="2" customWidth="1"/>
    <col min="5382" max="5632" width="9" style="2"/>
    <col min="5633" max="5633" width="54.875" style="2" customWidth="1"/>
    <col min="5634" max="5634" width="18.75" style="2" customWidth="1"/>
    <col min="5635" max="5635" width="18" style="2" customWidth="1"/>
    <col min="5636" max="5636" width="16.5" style="2" customWidth="1"/>
    <col min="5637" max="5637" width="16.875" style="2" customWidth="1"/>
    <col min="5638" max="5888" width="9" style="2"/>
    <col min="5889" max="5889" width="54.875" style="2" customWidth="1"/>
    <col min="5890" max="5890" width="18.75" style="2" customWidth="1"/>
    <col min="5891" max="5891" width="18" style="2" customWidth="1"/>
    <col min="5892" max="5892" width="16.5" style="2" customWidth="1"/>
    <col min="5893" max="5893" width="16.875" style="2" customWidth="1"/>
    <col min="5894" max="6144" width="9" style="2"/>
    <col min="6145" max="6145" width="54.875" style="2" customWidth="1"/>
    <col min="6146" max="6146" width="18.75" style="2" customWidth="1"/>
    <col min="6147" max="6147" width="18" style="2" customWidth="1"/>
    <col min="6148" max="6148" width="16.5" style="2" customWidth="1"/>
    <col min="6149" max="6149" width="16.875" style="2" customWidth="1"/>
    <col min="6150" max="6400" width="9" style="2"/>
    <col min="6401" max="6401" width="54.875" style="2" customWidth="1"/>
    <col min="6402" max="6402" width="18.75" style="2" customWidth="1"/>
    <col min="6403" max="6403" width="18" style="2" customWidth="1"/>
    <col min="6404" max="6404" width="16.5" style="2" customWidth="1"/>
    <col min="6405" max="6405" width="16.875" style="2" customWidth="1"/>
    <col min="6406" max="6656" width="9" style="2"/>
    <col min="6657" max="6657" width="54.875" style="2" customWidth="1"/>
    <col min="6658" max="6658" width="18.75" style="2" customWidth="1"/>
    <col min="6659" max="6659" width="18" style="2" customWidth="1"/>
    <col min="6660" max="6660" width="16.5" style="2" customWidth="1"/>
    <col min="6661" max="6661" width="16.875" style="2" customWidth="1"/>
    <col min="6662" max="6912" width="9" style="2"/>
    <col min="6913" max="6913" width="54.875" style="2" customWidth="1"/>
    <col min="6914" max="6914" width="18.75" style="2" customWidth="1"/>
    <col min="6915" max="6915" width="18" style="2" customWidth="1"/>
    <col min="6916" max="6916" width="16.5" style="2" customWidth="1"/>
    <col min="6917" max="6917" width="16.875" style="2" customWidth="1"/>
    <col min="6918" max="7168" width="9" style="2"/>
    <col min="7169" max="7169" width="54.875" style="2" customWidth="1"/>
    <col min="7170" max="7170" width="18.75" style="2" customWidth="1"/>
    <col min="7171" max="7171" width="18" style="2" customWidth="1"/>
    <col min="7172" max="7172" width="16.5" style="2" customWidth="1"/>
    <col min="7173" max="7173" width="16.875" style="2" customWidth="1"/>
    <col min="7174" max="7424" width="9" style="2"/>
    <col min="7425" max="7425" width="54.875" style="2" customWidth="1"/>
    <col min="7426" max="7426" width="18.75" style="2" customWidth="1"/>
    <col min="7427" max="7427" width="18" style="2" customWidth="1"/>
    <col min="7428" max="7428" width="16.5" style="2" customWidth="1"/>
    <col min="7429" max="7429" width="16.875" style="2" customWidth="1"/>
    <col min="7430" max="7680" width="9" style="2"/>
    <col min="7681" max="7681" width="54.875" style="2" customWidth="1"/>
    <col min="7682" max="7682" width="18.75" style="2" customWidth="1"/>
    <col min="7683" max="7683" width="18" style="2" customWidth="1"/>
    <col min="7684" max="7684" width="16.5" style="2" customWidth="1"/>
    <col min="7685" max="7685" width="16.875" style="2" customWidth="1"/>
    <col min="7686" max="7936" width="9" style="2"/>
    <col min="7937" max="7937" width="54.875" style="2" customWidth="1"/>
    <col min="7938" max="7938" width="18.75" style="2" customWidth="1"/>
    <col min="7939" max="7939" width="18" style="2" customWidth="1"/>
    <col min="7940" max="7940" width="16.5" style="2" customWidth="1"/>
    <col min="7941" max="7941" width="16.875" style="2" customWidth="1"/>
    <col min="7942" max="8192" width="9" style="2"/>
    <col min="8193" max="8193" width="54.875" style="2" customWidth="1"/>
    <col min="8194" max="8194" width="18.75" style="2" customWidth="1"/>
    <col min="8195" max="8195" width="18" style="2" customWidth="1"/>
    <col min="8196" max="8196" width="16.5" style="2" customWidth="1"/>
    <col min="8197" max="8197" width="16.875" style="2" customWidth="1"/>
    <col min="8198" max="8448" width="9" style="2"/>
    <col min="8449" max="8449" width="54.875" style="2" customWidth="1"/>
    <col min="8450" max="8450" width="18.75" style="2" customWidth="1"/>
    <col min="8451" max="8451" width="18" style="2" customWidth="1"/>
    <col min="8452" max="8452" width="16.5" style="2" customWidth="1"/>
    <col min="8453" max="8453" width="16.875" style="2" customWidth="1"/>
    <col min="8454" max="8704" width="9" style="2"/>
    <col min="8705" max="8705" width="54.875" style="2" customWidth="1"/>
    <col min="8706" max="8706" width="18.75" style="2" customWidth="1"/>
    <col min="8707" max="8707" width="18" style="2" customWidth="1"/>
    <col min="8708" max="8708" width="16.5" style="2" customWidth="1"/>
    <col min="8709" max="8709" width="16.875" style="2" customWidth="1"/>
    <col min="8710" max="8960" width="9" style="2"/>
    <col min="8961" max="8961" width="54.875" style="2" customWidth="1"/>
    <col min="8962" max="8962" width="18.75" style="2" customWidth="1"/>
    <col min="8963" max="8963" width="18" style="2" customWidth="1"/>
    <col min="8964" max="8964" width="16.5" style="2" customWidth="1"/>
    <col min="8965" max="8965" width="16.875" style="2" customWidth="1"/>
    <col min="8966" max="9216" width="9" style="2"/>
    <col min="9217" max="9217" width="54.875" style="2" customWidth="1"/>
    <col min="9218" max="9218" width="18.75" style="2" customWidth="1"/>
    <col min="9219" max="9219" width="18" style="2" customWidth="1"/>
    <col min="9220" max="9220" width="16.5" style="2" customWidth="1"/>
    <col min="9221" max="9221" width="16.875" style="2" customWidth="1"/>
    <col min="9222" max="9472" width="9" style="2"/>
    <col min="9473" max="9473" width="54.875" style="2" customWidth="1"/>
    <col min="9474" max="9474" width="18.75" style="2" customWidth="1"/>
    <col min="9475" max="9475" width="18" style="2" customWidth="1"/>
    <col min="9476" max="9476" width="16.5" style="2" customWidth="1"/>
    <col min="9477" max="9477" width="16.875" style="2" customWidth="1"/>
    <col min="9478" max="9728" width="9" style="2"/>
    <col min="9729" max="9729" width="54.875" style="2" customWidth="1"/>
    <col min="9730" max="9730" width="18.75" style="2" customWidth="1"/>
    <col min="9731" max="9731" width="18" style="2" customWidth="1"/>
    <col min="9732" max="9732" width="16.5" style="2" customWidth="1"/>
    <col min="9733" max="9733" width="16.875" style="2" customWidth="1"/>
    <col min="9734" max="9984" width="9" style="2"/>
    <col min="9985" max="9985" width="54.875" style="2" customWidth="1"/>
    <col min="9986" max="9986" width="18.75" style="2" customWidth="1"/>
    <col min="9987" max="9987" width="18" style="2" customWidth="1"/>
    <col min="9988" max="9988" width="16.5" style="2" customWidth="1"/>
    <col min="9989" max="9989" width="16.875" style="2" customWidth="1"/>
    <col min="9990" max="10240" width="9" style="2"/>
    <col min="10241" max="10241" width="54.875" style="2" customWidth="1"/>
    <col min="10242" max="10242" width="18.75" style="2" customWidth="1"/>
    <col min="10243" max="10243" width="18" style="2" customWidth="1"/>
    <col min="10244" max="10244" width="16.5" style="2" customWidth="1"/>
    <col min="10245" max="10245" width="16.875" style="2" customWidth="1"/>
    <col min="10246" max="10496" width="9" style="2"/>
    <col min="10497" max="10497" width="54.875" style="2" customWidth="1"/>
    <col min="10498" max="10498" width="18.75" style="2" customWidth="1"/>
    <col min="10499" max="10499" width="18" style="2" customWidth="1"/>
    <col min="10500" max="10500" width="16.5" style="2" customWidth="1"/>
    <col min="10501" max="10501" width="16.875" style="2" customWidth="1"/>
    <col min="10502" max="10752" width="9" style="2"/>
    <col min="10753" max="10753" width="54.875" style="2" customWidth="1"/>
    <col min="10754" max="10754" width="18.75" style="2" customWidth="1"/>
    <col min="10755" max="10755" width="18" style="2" customWidth="1"/>
    <col min="10756" max="10756" width="16.5" style="2" customWidth="1"/>
    <col min="10757" max="10757" width="16.875" style="2" customWidth="1"/>
    <col min="10758" max="11008" width="9" style="2"/>
    <col min="11009" max="11009" width="54.875" style="2" customWidth="1"/>
    <col min="11010" max="11010" width="18.75" style="2" customWidth="1"/>
    <col min="11011" max="11011" width="18" style="2" customWidth="1"/>
    <col min="11012" max="11012" width="16.5" style="2" customWidth="1"/>
    <col min="11013" max="11013" width="16.875" style="2" customWidth="1"/>
    <col min="11014" max="11264" width="9" style="2"/>
    <col min="11265" max="11265" width="54.875" style="2" customWidth="1"/>
    <col min="11266" max="11266" width="18.75" style="2" customWidth="1"/>
    <col min="11267" max="11267" width="18" style="2" customWidth="1"/>
    <col min="11268" max="11268" width="16.5" style="2" customWidth="1"/>
    <col min="11269" max="11269" width="16.875" style="2" customWidth="1"/>
    <col min="11270" max="11520" width="9" style="2"/>
    <col min="11521" max="11521" width="54.875" style="2" customWidth="1"/>
    <col min="11522" max="11522" width="18.75" style="2" customWidth="1"/>
    <col min="11523" max="11523" width="18" style="2" customWidth="1"/>
    <col min="11524" max="11524" width="16.5" style="2" customWidth="1"/>
    <col min="11525" max="11525" width="16.875" style="2" customWidth="1"/>
    <col min="11526" max="11776" width="9" style="2"/>
    <col min="11777" max="11777" width="54.875" style="2" customWidth="1"/>
    <col min="11778" max="11778" width="18.75" style="2" customWidth="1"/>
    <col min="11779" max="11779" width="18" style="2" customWidth="1"/>
    <col min="11780" max="11780" width="16.5" style="2" customWidth="1"/>
    <col min="11781" max="11781" width="16.875" style="2" customWidth="1"/>
    <col min="11782" max="12032" width="9" style="2"/>
    <col min="12033" max="12033" width="54.875" style="2" customWidth="1"/>
    <col min="12034" max="12034" width="18.75" style="2" customWidth="1"/>
    <col min="12035" max="12035" width="18" style="2" customWidth="1"/>
    <col min="12036" max="12036" width="16.5" style="2" customWidth="1"/>
    <col min="12037" max="12037" width="16.875" style="2" customWidth="1"/>
    <col min="12038" max="12288" width="9" style="2"/>
    <col min="12289" max="12289" width="54.875" style="2" customWidth="1"/>
    <col min="12290" max="12290" width="18.75" style="2" customWidth="1"/>
    <col min="12291" max="12291" width="18" style="2" customWidth="1"/>
    <col min="12292" max="12292" width="16.5" style="2" customWidth="1"/>
    <col min="12293" max="12293" width="16.875" style="2" customWidth="1"/>
    <col min="12294" max="12544" width="9" style="2"/>
    <col min="12545" max="12545" width="54.875" style="2" customWidth="1"/>
    <col min="12546" max="12546" width="18.75" style="2" customWidth="1"/>
    <col min="12547" max="12547" width="18" style="2" customWidth="1"/>
    <col min="12548" max="12548" width="16.5" style="2" customWidth="1"/>
    <col min="12549" max="12549" width="16.875" style="2" customWidth="1"/>
    <col min="12550" max="12800" width="9" style="2"/>
    <col min="12801" max="12801" width="54.875" style="2" customWidth="1"/>
    <col min="12802" max="12802" width="18.75" style="2" customWidth="1"/>
    <col min="12803" max="12803" width="18" style="2" customWidth="1"/>
    <col min="12804" max="12804" width="16.5" style="2" customWidth="1"/>
    <col min="12805" max="12805" width="16.875" style="2" customWidth="1"/>
    <col min="12806" max="13056" width="9" style="2"/>
    <col min="13057" max="13057" width="54.875" style="2" customWidth="1"/>
    <col min="13058" max="13058" width="18.75" style="2" customWidth="1"/>
    <col min="13059" max="13059" width="18" style="2" customWidth="1"/>
    <col min="13060" max="13060" width="16.5" style="2" customWidth="1"/>
    <col min="13061" max="13061" width="16.875" style="2" customWidth="1"/>
    <col min="13062" max="13312" width="9" style="2"/>
    <col min="13313" max="13313" width="54.875" style="2" customWidth="1"/>
    <col min="13314" max="13314" width="18.75" style="2" customWidth="1"/>
    <col min="13315" max="13315" width="18" style="2" customWidth="1"/>
    <col min="13316" max="13316" width="16.5" style="2" customWidth="1"/>
    <col min="13317" max="13317" width="16.875" style="2" customWidth="1"/>
    <col min="13318" max="13568" width="9" style="2"/>
    <col min="13569" max="13569" width="54.875" style="2" customWidth="1"/>
    <col min="13570" max="13570" width="18.75" style="2" customWidth="1"/>
    <col min="13571" max="13571" width="18" style="2" customWidth="1"/>
    <col min="13572" max="13572" width="16.5" style="2" customWidth="1"/>
    <col min="13573" max="13573" width="16.875" style="2" customWidth="1"/>
    <col min="13574" max="13824" width="9" style="2"/>
    <col min="13825" max="13825" width="54.875" style="2" customWidth="1"/>
    <col min="13826" max="13826" width="18.75" style="2" customWidth="1"/>
    <col min="13827" max="13827" width="18" style="2" customWidth="1"/>
    <col min="13828" max="13828" width="16.5" style="2" customWidth="1"/>
    <col min="13829" max="13829" width="16.875" style="2" customWidth="1"/>
    <col min="13830" max="14080" width="9" style="2"/>
    <col min="14081" max="14081" width="54.875" style="2" customWidth="1"/>
    <col min="14082" max="14082" width="18.75" style="2" customWidth="1"/>
    <col min="14083" max="14083" width="18" style="2" customWidth="1"/>
    <col min="14084" max="14084" width="16.5" style="2" customWidth="1"/>
    <col min="14085" max="14085" width="16.875" style="2" customWidth="1"/>
    <col min="14086" max="14336" width="9" style="2"/>
    <col min="14337" max="14337" width="54.875" style="2" customWidth="1"/>
    <col min="14338" max="14338" width="18.75" style="2" customWidth="1"/>
    <col min="14339" max="14339" width="18" style="2" customWidth="1"/>
    <col min="14340" max="14340" width="16.5" style="2" customWidth="1"/>
    <col min="14341" max="14341" width="16.875" style="2" customWidth="1"/>
    <col min="14342" max="14592" width="9" style="2"/>
    <col min="14593" max="14593" width="54.875" style="2" customWidth="1"/>
    <col min="14594" max="14594" width="18.75" style="2" customWidth="1"/>
    <col min="14595" max="14595" width="18" style="2" customWidth="1"/>
    <col min="14596" max="14596" width="16.5" style="2" customWidth="1"/>
    <col min="14597" max="14597" width="16.875" style="2" customWidth="1"/>
    <col min="14598" max="14848" width="9" style="2"/>
    <col min="14849" max="14849" width="54.875" style="2" customWidth="1"/>
    <col min="14850" max="14850" width="18.75" style="2" customWidth="1"/>
    <col min="14851" max="14851" width="18" style="2" customWidth="1"/>
    <col min="14852" max="14852" width="16.5" style="2" customWidth="1"/>
    <col min="14853" max="14853" width="16.875" style="2" customWidth="1"/>
    <col min="14854" max="15104" width="9" style="2"/>
    <col min="15105" max="15105" width="54.875" style="2" customWidth="1"/>
    <col min="15106" max="15106" width="18.75" style="2" customWidth="1"/>
    <col min="15107" max="15107" width="18" style="2" customWidth="1"/>
    <col min="15108" max="15108" width="16.5" style="2" customWidth="1"/>
    <col min="15109" max="15109" width="16.875" style="2" customWidth="1"/>
    <col min="15110" max="15360" width="9" style="2"/>
    <col min="15361" max="15361" width="54.875" style="2" customWidth="1"/>
    <col min="15362" max="15362" width="18.75" style="2" customWidth="1"/>
    <col min="15363" max="15363" width="18" style="2" customWidth="1"/>
    <col min="15364" max="15364" width="16.5" style="2" customWidth="1"/>
    <col min="15365" max="15365" width="16.875" style="2" customWidth="1"/>
    <col min="15366" max="15616" width="9" style="2"/>
    <col min="15617" max="15617" width="54.875" style="2" customWidth="1"/>
    <col min="15618" max="15618" width="18.75" style="2" customWidth="1"/>
    <col min="15619" max="15619" width="18" style="2" customWidth="1"/>
    <col min="15620" max="15620" width="16.5" style="2" customWidth="1"/>
    <col min="15621" max="15621" width="16.875" style="2" customWidth="1"/>
    <col min="15622" max="15872" width="9" style="2"/>
    <col min="15873" max="15873" width="54.875" style="2" customWidth="1"/>
    <col min="15874" max="15874" width="18.75" style="2" customWidth="1"/>
    <col min="15875" max="15875" width="18" style="2" customWidth="1"/>
    <col min="15876" max="15876" width="16.5" style="2" customWidth="1"/>
    <col min="15877" max="15877" width="16.875" style="2" customWidth="1"/>
    <col min="15878" max="16128" width="9" style="2"/>
    <col min="16129" max="16129" width="54.875" style="2" customWidth="1"/>
    <col min="16130" max="16130" width="18.75" style="2" customWidth="1"/>
    <col min="16131" max="16131" width="18" style="2" customWidth="1"/>
    <col min="16132" max="16132" width="16.5" style="2" customWidth="1"/>
    <col min="16133" max="16133" width="16.875" style="2" customWidth="1"/>
    <col min="16134" max="16384" width="9" style="2"/>
  </cols>
  <sheetData>
    <row r="1" ht="21.75" customHeight="1" spans="1:1">
      <c r="A1" s="21" t="s">
        <v>1148</v>
      </c>
    </row>
    <row r="2" ht="32.25" customHeight="1" spans="1:6">
      <c r="A2" s="4" t="s">
        <v>1149</v>
      </c>
      <c r="B2" s="4"/>
      <c r="C2" s="4"/>
      <c r="D2" s="4"/>
      <c r="E2" s="4"/>
      <c r="F2" s="4"/>
    </row>
    <row r="3" ht="32.25" customHeight="1" spans="4:6">
      <c r="D3" s="22" t="s">
        <v>1150</v>
      </c>
      <c r="E3" s="22"/>
      <c r="F3" s="22"/>
    </row>
    <row r="4" s="1" customFormat="1" ht="32.25" customHeight="1" spans="1:6">
      <c r="A4" s="5" t="s">
        <v>27</v>
      </c>
      <c r="B4" s="5" t="s">
        <v>62</v>
      </c>
      <c r="C4" s="5" t="s">
        <v>29</v>
      </c>
      <c r="D4" s="5" t="s">
        <v>1151</v>
      </c>
      <c r="E4" s="5"/>
      <c r="F4" s="23" t="s">
        <v>1152</v>
      </c>
    </row>
    <row r="5" s="1" customFormat="1" ht="32.25" customHeight="1" spans="1:6">
      <c r="A5" s="5"/>
      <c r="B5" s="5"/>
      <c r="C5" s="5"/>
      <c r="D5" s="5" t="s">
        <v>31</v>
      </c>
      <c r="E5" s="5" t="s">
        <v>32</v>
      </c>
      <c r="F5" s="23"/>
    </row>
    <row r="6" ht="32.25" customHeight="1" spans="1:6">
      <c r="A6" s="6" t="s">
        <v>1153</v>
      </c>
      <c r="B6" s="7">
        <f>SUM(B7:B9)</f>
        <v>15000</v>
      </c>
      <c r="C6" s="7">
        <f t="shared" ref="C6:F6" si="0">SUM(C7:C9)</f>
        <v>21176</v>
      </c>
      <c r="D6" s="7">
        <f t="shared" si="0"/>
        <v>6176</v>
      </c>
      <c r="E6" s="24">
        <f>D6/B6*100</f>
        <v>41.1733333333333</v>
      </c>
      <c r="F6" s="7">
        <f t="shared" si="0"/>
        <v>21176</v>
      </c>
    </row>
    <row r="7" ht="32.25" customHeight="1" spans="1:6">
      <c r="A7" s="6" t="s">
        <v>1154</v>
      </c>
      <c r="B7" s="7"/>
      <c r="C7" s="7">
        <v>7446</v>
      </c>
      <c r="D7" s="7">
        <f>C7-B7</f>
        <v>7446</v>
      </c>
      <c r="E7" s="24"/>
      <c r="F7" s="7">
        <v>7446</v>
      </c>
    </row>
    <row r="8" ht="32.25" customHeight="1" spans="1:6">
      <c r="A8" s="6" t="s">
        <v>1155</v>
      </c>
      <c r="B8" s="7">
        <v>15000</v>
      </c>
      <c r="C8" s="7">
        <v>13730</v>
      </c>
      <c r="D8" s="7">
        <f t="shared" ref="D8:D9" si="1">C8-B8</f>
        <v>-1270</v>
      </c>
      <c r="E8" s="24">
        <f t="shared" ref="E7:E8" si="2">D8/B8*100</f>
        <v>-8.46666666666667</v>
      </c>
      <c r="F8" s="7">
        <v>13730</v>
      </c>
    </row>
    <row r="9" ht="32.25" customHeight="1" spans="1:6">
      <c r="A9" s="6" t="s">
        <v>1156</v>
      </c>
      <c r="B9" s="7"/>
      <c r="C9" s="7"/>
      <c r="D9" s="7">
        <f t="shared" si="1"/>
        <v>0</v>
      </c>
      <c r="E9" s="24"/>
      <c r="F9" s="25"/>
    </row>
    <row r="10" ht="32.25" customHeight="1"/>
  </sheetData>
  <mergeCells count="7">
    <mergeCell ref="A2:F2"/>
    <mergeCell ref="D3:F3"/>
    <mergeCell ref="D4:E4"/>
    <mergeCell ref="A4:A5"/>
    <mergeCell ref="B4:B5"/>
    <mergeCell ref="C4:C5"/>
    <mergeCell ref="F4:F5"/>
  </mergeCells>
  <printOptions horizontalCentered="1"/>
  <pageMargins left="0.708661417322835" right="0.708661417322835" top="0.748031496062992" bottom="0.748031496062992" header="0.31496062992126" footer="0.31496062992126"/>
  <pageSetup paperSize="9" fitToHeight="1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showZeros="0" workbookViewId="0">
      <selection activeCell="C16" sqref="C16"/>
    </sheetView>
  </sheetViews>
  <sheetFormatPr defaultColWidth="9" defaultRowHeight="14.25" outlineLevelCol="4"/>
  <cols>
    <col min="1" max="1" width="54.875" style="2" customWidth="1"/>
    <col min="2" max="2" width="18.75" style="2" customWidth="1"/>
    <col min="3" max="3" width="18" style="2" customWidth="1"/>
    <col min="4" max="4" width="16.5" style="2" customWidth="1"/>
    <col min="5" max="5" width="16.875" style="2" customWidth="1"/>
    <col min="6" max="256" width="9" style="2"/>
    <col min="257" max="257" width="54.875" style="2" customWidth="1"/>
    <col min="258" max="258" width="18.75" style="2" customWidth="1"/>
    <col min="259" max="259" width="18" style="2" customWidth="1"/>
    <col min="260" max="260" width="16.5" style="2" customWidth="1"/>
    <col min="261" max="261" width="16.875" style="2" customWidth="1"/>
    <col min="262" max="512" width="9" style="2"/>
    <col min="513" max="513" width="54.875" style="2" customWidth="1"/>
    <col min="514" max="514" width="18.75" style="2" customWidth="1"/>
    <col min="515" max="515" width="18" style="2" customWidth="1"/>
    <col min="516" max="516" width="16.5" style="2" customWidth="1"/>
    <col min="517" max="517" width="16.875" style="2" customWidth="1"/>
    <col min="518" max="768" width="9" style="2"/>
    <col min="769" max="769" width="54.875" style="2" customWidth="1"/>
    <col min="770" max="770" width="18.75" style="2" customWidth="1"/>
    <col min="771" max="771" width="18" style="2" customWidth="1"/>
    <col min="772" max="772" width="16.5" style="2" customWidth="1"/>
    <col min="773" max="773" width="16.875" style="2" customWidth="1"/>
    <col min="774" max="1024" width="9" style="2"/>
    <col min="1025" max="1025" width="54.875" style="2" customWidth="1"/>
    <col min="1026" max="1026" width="18.75" style="2" customWidth="1"/>
    <col min="1027" max="1027" width="18" style="2" customWidth="1"/>
    <col min="1028" max="1028" width="16.5" style="2" customWidth="1"/>
    <col min="1029" max="1029" width="16.875" style="2" customWidth="1"/>
    <col min="1030" max="1280" width="9" style="2"/>
    <col min="1281" max="1281" width="54.875" style="2" customWidth="1"/>
    <col min="1282" max="1282" width="18.75" style="2" customWidth="1"/>
    <col min="1283" max="1283" width="18" style="2" customWidth="1"/>
    <col min="1284" max="1284" width="16.5" style="2" customWidth="1"/>
    <col min="1285" max="1285" width="16.875" style="2" customWidth="1"/>
    <col min="1286" max="1536" width="9" style="2"/>
    <col min="1537" max="1537" width="54.875" style="2" customWidth="1"/>
    <col min="1538" max="1538" width="18.75" style="2" customWidth="1"/>
    <col min="1539" max="1539" width="18" style="2" customWidth="1"/>
    <col min="1540" max="1540" width="16.5" style="2" customWidth="1"/>
    <col min="1541" max="1541" width="16.875" style="2" customWidth="1"/>
    <col min="1542" max="1792" width="9" style="2"/>
    <col min="1793" max="1793" width="54.875" style="2" customWidth="1"/>
    <col min="1794" max="1794" width="18.75" style="2" customWidth="1"/>
    <col min="1795" max="1795" width="18" style="2" customWidth="1"/>
    <col min="1796" max="1796" width="16.5" style="2" customWidth="1"/>
    <col min="1797" max="1797" width="16.875" style="2" customWidth="1"/>
    <col min="1798" max="2048" width="9" style="2"/>
    <col min="2049" max="2049" width="54.875" style="2" customWidth="1"/>
    <col min="2050" max="2050" width="18.75" style="2" customWidth="1"/>
    <col min="2051" max="2051" width="18" style="2" customWidth="1"/>
    <col min="2052" max="2052" width="16.5" style="2" customWidth="1"/>
    <col min="2053" max="2053" width="16.875" style="2" customWidth="1"/>
    <col min="2054" max="2304" width="9" style="2"/>
    <col min="2305" max="2305" width="54.875" style="2" customWidth="1"/>
    <col min="2306" max="2306" width="18.75" style="2" customWidth="1"/>
    <col min="2307" max="2307" width="18" style="2" customWidth="1"/>
    <col min="2308" max="2308" width="16.5" style="2" customWidth="1"/>
    <col min="2309" max="2309" width="16.875" style="2" customWidth="1"/>
    <col min="2310" max="2560" width="9" style="2"/>
    <col min="2561" max="2561" width="54.875" style="2" customWidth="1"/>
    <col min="2562" max="2562" width="18.75" style="2" customWidth="1"/>
    <col min="2563" max="2563" width="18" style="2" customWidth="1"/>
    <col min="2564" max="2564" width="16.5" style="2" customWidth="1"/>
    <col min="2565" max="2565" width="16.875" style="2" customWidth="1"/>
    <col min="2566" max="2816" width="9" style="2"/>
    <col min="2817" max="2817" width="54.875" style="2" customWidth="1"/>
    <col min="2818" max="2818" width="18.75" style="2" customWidth="1"/>
    <col min="2819" max="2819" width="18" style="2" customWidth="1"/>
    <col min="2820" max="2820" width="16.5" style="2" customWidth="1"/>
    <col min="2821" max="2821" width="16.875" style="2" customWidth="1"/>
    <col min="2822" max="3072" width="9" style="2"/>
    <col min="3073" max="3073" width="54.875" style="2" customWidth="1"/>
    <col min="3074" max="3074" width="18.75" style="2" customWidth="1"/>
    <col min="3075" max="3075" width="18" style="2" customWidth="1"/>
    <col min="3076" max="3076" width="16.5" style="2" customWidth="1"/>
    <col min="3077" max="3077" width="16.875" style="2" customWidth="1"/>
    <col min="3078" max="3328" width="9" style="2"/>
    <col min="3329" max="3329" width="54.875" style="2" customWidth="1"/>
    <col min="3330" max="3330" width="18.75" style="2" customWidth="1"/>
    <col min="3331" max="3331" width="18" style="2" customWidth="1"/>
    <col min="3332" max="3332" width="16.5" style="2" customWidth="1"/>
    <col min="3333" max="3333" width="16.875" style="2" customWidth="1"/>
    <col min="3334" max="3584" width="9" style="2"/>
    <col min="3585" max="3585" width="54.875" style="2" customWidth="1"/>
    <col min="3586" max="3586" width="18.75" style="2" customWidth="1"/>
    <col min="3587" max="3587" width="18" style="2" customWidth="1"/>
    <col min="3588" max="3588" width="16.5" style="2" customWidth="1"/>
    <col min="3589" max="3589" width="16.875" style="2" customWidth="1"/>
    <col min="3590" max="3840" width="9" style="2"/>
    <col min="3841" max="3841" width="54.875" style="2" customWidth="1"/>
    <col min="3842" max="3842" width="18.75" style="2" customWidth="1"/>
    <col min="3843" max="3843" width="18" style="2" customWidth="1"/>
    <col min="3844" max="3844" width="16.5" style="2" customWidth="1"/>
    <col min="3845" max="3845" width="16.875" style="2" customWidth="1"/>
    <col min="3846" max="4096" width="9" style="2"/>
    <col min="4097" max="4097" width="54.875" style="2" customWidth="1"/>
    <col min="4098" max="4098" width="18.75" style="2" customWidth="1"/>
    <col min="4099" max="4099" width="18" style="2" customWidth="1"/>
    <col min="4100" max="4100" width="16.5" style="2" customWidth="1"/>
    <col min="4101" max="4101" width="16.875" style="2" customWidth="1"/>
    <col min="4102" max="4352" width="9" style="2"/>
    <col min="4353" max="4353" width="54.875" style="2" customWidth="1"/>
    <col min="4354" max="4354" width="18.75" style="2" customWidth="1"/>
    <col min="4355" max="4355" width="18" style="2" customWidth="1"/>
    <col min="4356" max="4356" width="16.5" style="2" customWidth="1"/>
    <col min="4357" max="4357" width="16.875" style="2" customWidth="1"/>
    <col min="4358" max="4608" width="9" style="2"/>
    <col min="4609" max="4609" width="54.875" style="2" customWidth="1"/>
    <col min="4610" max="4610" width="18.75" style="2" customWidth="1"/>
    <col min="4611" max="4611" width="18" style="2" customWidth="1"/>
    <col min="4612" max="4612" width="16.5" style="2" customWidth="1"/>
    <col min="4613" max="4613" width="16.875" style="2" customWidth="1"/>
    <col min="4614" max="4864" width="9" style="2"/>
    <col min="4865" max="4865" width="54.875" style="2" customWidth="1"/>
    <col min="4866" max="4866" width="18.75" style="2" customWidth="1"/>
    <col min="4867" max="4867" width="18" style="2" customWidth="1"/>
    <col min="4868" max="4868" width="16.5" style="2" customWidth="1"/>
    <col min="4869" max="4869" width="16.875" style="2" customWidth="1"/>
    <col min="4870" max="5120" width="9" style="2"/>
    <col min="5121" max="5121" width="54.875" style="2" customWidth="1"/>
    <col min="5122" max="5122" width="18.75" style="2" customWidth="1"/>
    <col min="5123" max="5123" width="18" style="2" customWidth="1"/>
    <col min="5124" max="5124" width="16.5" style="2" customWidth="1"/>
    <col min="5125" max="5125" width="16.875" style="2" customWidth="1"/>
    <col min="5126" max="5376" width="9" style="2"/>
    <col min="5377" max="5377" width="54.875" style="2" customWidth="1"/>
    <col min="5378" max="5378" width="18.75" style="2" customWidth="1"/>
    <col min="5379" max="5379" width="18" style="2" customWidth="1"/>
    <col min="5380" max="5380" width="16.5" style="2" customWidth="1"/>
    <col min="5381" max="5381" width="16.875" style="2" customWidth="1"/>
    <col min="5382" max="5632" width="9" style="2"/>
    <col min="5633" max="5633" width="54.875" style="2" customWidth="1"/>
    <col min="5634" max="5634" width="18.75" style="2" customWidth="1"/>
    <col min="5635" max="5635" width="18" style="2" customWidth="1"/>
    <col min="5636" max="5636" width="16.5" style="2" customWidth="1"/>
    <col min="5637" max="5637" width="16.875" style="2" customWidth="1"/>
    <col min="5638" max="5888" width="9" style="2"/>
    <col min="5889" max="5889" width="54.875" style="2" customWidth="1"/>
    <col min="5890" max="5890" width="18.75" style="2" customWidth="1"/>
    <col min="5891" max="5891" width="18" style="2" customWidth="1"/>
    <col min="5892" max="5892" width="16.5" style="2" customWidth="1"/>
    <col min="5893" max="5893" width="16.875" style="2" customWidth="1"/>
    <col min="5894" max="6144" width="9" style="2"/>
    <col min="6145" max="6145" width="54.875" style="2" customWidth="1"/>
    <col min="6146" max="6146" width="18.75" style="2" customWidth="1"/>
    <col min="6147" max="6147" width="18" style="2" customWidth="1"/>
    <col min="6148" max="6148" width="16.5" style="2" customWidth="1"/>
    <col min="6149" max="6149" width="16.875" style="2" customWidth="1"/>
    <col min="6150" max="6400" width="9" style="2"/>
    <col min="6401" max="6401" width="54.875" style="2" customWidth="1"/>
    <col min="6402" max="6402" width="18.75" style="2" customWidth="1"/>
    <col min="6403" max="6403" width="18" style="2" customWidth="1"/>
    <col min="6404" max="6404" width="16.5" style="2" customWidth="1"/>
    <col min="6405" max="6405" width="16.875" style="2" customWidth="1"/>
    <col min="6406" max="6656" width="9" style="2"/>
    <col min="6657" max="6657" width="54.875" style="2" customWidth="1"/>
    <col min="6658" max="6658" width="18.75" style="2" customWidth="1"/>
    <col min="6659" max="6659" width="18" style="2" customWidth="1"/>
    <col min="6660" max="6660" width="16.5" style="2" customWidth="1"/>
    <col min="6661" max="6661" width="16.875" style="2" customWidth="1"/>
    <col min="6662" max="6912" width="9" style="2"/>
    <col min="6913" max="6913" width="54.875" style="2" customWidth="1"/>
    <col min="6914" max="6914" width="18.75" style="2" customWidth="1"/>
    <col min="6915" max="6915" width="18" style="2" customWidth="1"/>
    <col min="6916" max="6916" width="16.5" style="2" customWidth="1"/>
    <col min="6917" max="6917" width="16.875" style="2" customWidth="1"/>
    <col min="6918" max="7168" width="9" style="2"/>
    <col min="7169" max="7169" width="54.875" style="2" customWidth="1"/>
    <col min="7170" max="7170" width="18.75" style="2" customWidth="1"/>
    <col min="7171" max="7171" width="18" style="2" customWidth="1"/>
    <col min="7172" max="7172" width="16.5" style="2" customWidth="1"/>
    <col min="7173" max="7173" width="16.875" style="2" customWidth="1"/>
    <col min="7174" max="7424" width="9" style="2"/>
    <col min="7425" max="7425" width="54.875" style="2" customWidth="1"/>
    <col min="7426" max="7426" width="18.75" style="2" customWidth="1"/>
    <col min="7427" max="7427" width="18" style="2" customWidth="1"/>
    <col min="7428" max="7428" width="16.5" style="2" customWidth="1"/>
    <col min="7429" max="7429" width="16.875" style="2" customWidth="1"/>
    <col min="7430" max="7680" width="9" style="2"/>
    <col min="7681" max="7681" width="54.875" style="2" customWidth="1"/>
    <col min="7682" max="7682" width="18.75" style="2" customWidth="1"/>
    <col min="7683" max="7683" width="18" style="2" customWidth="1"/>
    <col min="7684" max="7684" width="16.5" style="2" customWidth="1"/>
    <col min="7685" max="7685" width="16.875" style="2" customWidth="1"/>
    <col min="7686" max="7936" width="9" style="2"/>
    <col min="7937" max="7937" width="54.875" style="2" customWidth="1"/>
    <col min="7938" max="7938" width="18.75" style="2" customWidth="1"/>
    <col min="7939" max="7939" width="18" style="2" customWidth="1"/>
    <col min="7940" max="7940" width="16.5" style="2" customWidth="1"/>
    <col min="7941" max="7941" width="16.875" style="2" customWidth="1"/>
    <col min="7942" max="8192" width="9" style="2"/>
    <col min="8193" max="8193" width="54.875" style="2" customWidth="1"/>
    <col min="8194" max="8194" width="18.75" style="2" customWidth="1"/>
    <col min="8195" max="8195" width="18" style="2" customWidth="1"/>
    <col min="8196" max="8196" width="16.5" style="2" customWidth="1"/>
    <col min="8197" max="8197" width="16.875" style="2" customWidth="1"/>
    <col min="8198" max="8448" width="9" style="2"/>
    <col min="8449" max="8449" width="54.875" style="2" customWidth="1"/>
    <col min="8450" max="8450" width="18.75" style="2" customWidth="1"/>
    <col min="8451" max="8451" width="18" style="2" customWidth="1"/>
    <col min="8452" max="8452" width="16.5" style="2" customWidth="1"/>
    <col min="8453" max="8453" width="16.875" style="2" customWidth="1"/>
    <col min="8454" max="8704" width="9" style="2"/>
    <col min="8705" max="8705" width="54.875" style="2" customWidth="1"/>
    <col min="8706" max="8706" width="18.75" style="2" customWidth="1"/>
    <col min="8707" max="8707" width="18" style="2" customWidth="1"/>
    <col min="8708" max="8708" width="16.5" style="2" customWidth="1"/>
    <col min="8709" max="8709" width="16.875" style="2" customWidth="1"/>
    <col min="8710" max="8960" width="9" style="2"/>
    <col min="8961" max="8961" width="54.875" style="2" customWidth="1"/>
    <col min="8962" max="8962" width="18.75" style="2" customWidth="1"/>
    <col min="8963" max="8963" width="18" style="2" customWidth="1"/>
    <col min="8964" max="8964" width="16.5" style="2" customWidth="1"/>
    <col min="8965" max="8965" width="16.875" style="2" customWidth="1"/>
    <col min="8966" max="9216" width="9" style="2"/>
    <col min="9217" max="9217" width="54.875" style="2" customWidth="1"/>
    <col min="9218" max="9218" width="18.75" style="2" customWidth="1"/>
    <col min="9219" max="9219" width="18" style="2" customWidth="1"/>
    <col min="9220" max="9220" width="16.5" style="2" customWidth="1"/>
    <col min="9221" max="9221" width="16.875" style="2" customWidth="1"/>
    <col min="9222" max="9472" width="9" style="2"/>
    <col min="9473" max="9473" width="54.875" style="2" customWidth="1"/>
    <col min="9474" max="9474" width="18.75" style="2" customWidth="1"/>
    <col min="9475" max="9475" width="18" style="2" customWidth="1"/>
    <col min="9476" max="9476" width="16.5" style="2" customWidth="1"/>
    <col min="9477" max="9477" width="16.875" style="2" customWidth="1"/>
    <col min="9478" max="9728" width="9" style="2"/>
    <col min="9729" max="9729" width="54.875" style="2" customWidth="1"/>
    <col min="9730" max="9730" width="18.75" style="2" customWidth="1"/>
    <col min="9731" max="9731" width="18" style="2" customWidth="1"/>
    <col min="9732" max="9732" width="16.5" style="2" customWidth="1"/>
    <col min="9733" max="9733" width="16.875" style="2" customWidth="1"/>
    <col min="9734" max="9984" width="9" style="2"/>
    <col min="9985" max="9985" width="54.875" style="2" customWidth="1"/>
    <col min="9986" max="9986" width="18.75" style="2" customWidth="1"/>
    <col min="9987" max="9987" width="18" style="2" customWidth="1"/>
    <col min="9988" max="9988" width="16.5" style="2" customWidth="1"/>
    <col min="9989" max="9989" width="16.875" style="2" customWidth="1"/>
    <col min="9990" max="10240" width="9" style="2"/>
    <col min="10241" max="10241" width="54.875" style="2" customWidth="1"/>
    <col min="10242" max="10242" width="18.75" style="2" customWidth="1"/>
    <col min="10243" max="10243" width="18" style="2" customWidth="1"/>
    <col min="10244" max="10244" width="16.5" style="2" customWidth="1"/>
    <col min="10245" max="10245" width="16.875" style="2" customWidth="1"/>
    <col min="10246" max="10496" width="9" style="2"/>
    <col min="10497" max="10497" width="54.875" style="2" customWidth="1"/>
    <col min="10498" max="10498" width="18.75" style="2" customWidth="1"/>
    <col min="10499" max="10499" width="18" style="2" customWidth="1"/>
    <col min="10500" max="10500" width="16.5" style="2" customWidth="1"/>
    <col min="10501" max="10501" width="16.875" style="2" customWidth="1"/>
    <col min="10502" max="10752" width="9" style="2"/>
    <col min="10753" max="10753" width="54.875" style="2" customWidth="1"/>
    <col min="10754" max="10754" width="18.75" style="2" customWidth="1"/>
    <col min="10755" max="10755" width="18" style="2" customWidth="1"/>
    <col min="10756" max="10756" width="16.5" style="2" customWidth="1"/>
    <col min="10757" max="10757" width="16.875" style="2" customWidth="1"/>
    <col min="10758" max="11008" width="9" style="2"/>
    <col min="11009" max="11009" width="54.875" style="2" customWidth="1"/>
    <col min="11010" max="11010" width="18.75" style="2" customWidth="1"/>
    <col min="11011" max="11011" width="18" style="2" customWidth="1"/>
    <col min="11012" max="11012" width="16.5" style="2" customWidth="1"/>
    <col min="11013" max="11013" width="16.875" style="2" customWidth="1"/>
    <col min="11014" max="11264" width="9" style="2"/>
    <col min="11265" max="11265" width="54.875" style="2" customWidth="1"/>
    <col min="11266" max="11266" width="18.75" style="2" customWidth="1"/>
    <col min="11267" max="11267" width="18" style="2" customWidth="1"/>
    <col min="11268" max="11268" width="16.5" style="2" customWidth="1"/>
    <col min="11269" max="11269" width="16.875" style="2" customWidth="1"/>
    <col min="11270" max="11520" width="9" style="2"/>
    <col min="11521" max="11521" width="54.875" style="2" customWidth="1"/>
    <col min="11522" max="11522" width="18.75" style="2" customWidth="1"/>
    <col min="11523" max="11523" width="18" style="2" customWidth="1"/>
    <col min="11524" max="11524" width="16.5" style="2" customWidth="1"/>
    <col min="11525" max="11525" width="16.875" style="2" customWidth="1"/>
    <col min="11526" max="11776" width="9" style="2"/>
    <col min="11777" max="11777" width="54.875" style="2" customWidth="1"/>
    <col min="11778" max="11778" width="18.75" style="2" customWidth="1"/>
    <col min="11779" max="11779" width="18" style="2" customWidth="1"/>
    <col min="11780" max="11780" width="16.5" style="2" customWidth="1"/>
    <col min="11781" max="11781" width="16.875" style="2" customWidth="1"/>
    <col min="11782" max="12032" width="9" style="2"/>
    <col min="12033" max="12033" width="54.875" style="2" customWidth="1"/>
    <col min="12034" max="12034" width="18.75" style="2" customWidth="1"/>
    <col min="12035" max="12035" width="18" style="2" customWidth="1"/>
    <col min="12036" max="12036" width="16.5" style="2" customWidth="1"/>
    <col min="12037" max="12037" width="16.875" style="2" customWidth="1"/>
    <col min="12038" max="12288" width="9" style="2"/>
    <col min="12289" max="12289" width="54.875" style="2" customWidth="1"/>
    <col min="12290" max="12290" width="18.75" style="2" customWidth="1"/>
    <col min="12291" max="12291" width="18" style="2" customWidth="1"/>
    <col min="12292" max="12292" width="16.5" style="2" customWidth="1"/>
    <col min="12293" max="12293" width="16.875" style="2" customWidth="1"/>
    <col min="12294" max="12544" width="9" style="2"/>
    <col min="12545" max="12545" width="54.875" style="2" customWidth="1"/>
    <col min="12546" max="12546" width="18.75" style="2" customWidth="1"/>
    <col min="12547" max="12547" width="18" style="2" customWidth="1"/>
    <col min="12548" max="12548" width="16.5" style="2" customWidth="1"/>
    <col min="12549" max="12549" width="16.875" style="2" customWidth="1"/>
    <col min="12550" max="12800" width="9" style="2"/>
    <col min="12801" max="12801" width="54.875" style="2" customWidth="1"/>
    <col min="12802" max="12802" width="18.75" style="2" customWidth="1"/>
    <col min="12803" max="12803" width="18" style="2" customWidth="1"/>
    <col min="12804" max="12804" width="16.5" style="2" customWidth="1"/>
    <col min="12805" max="12805" width="16.875" style="2" customWidth="1"/>
    <col min="12806" max="13056" width="9" style="2"/>
    <col min="13057" max="13057" width="54.875" style="2" customWidth="1"/>
    <col min="13058" max="13058" width="18.75" style="2" customWidth="1"/>
    <col min="13059" max="13059" width="18" style="2" customWidth="1"/>
    <col min="13060" max="13060" width="16.5" style="2" customWidth="1"/>
    <col min="13061" max="13061" width="16.875" style="2" customWidth="1"/>
    <col min="13062" max="13312" width="9" style="2"/>
    <col min="13313" max="13313" width="54.875" style="2" customWidth="1"/>
    <col min="13314" max="13314" width="18.75" style="2" customWidth="1"/>
    <col min="13315" max="13315" width="18" style="2" customWidth="1"/>
    <col min="13316" max="13316" width="16.5" style="2" customWidth="1"/>
    <col min="13317" max="13317" width="16.875" style="2" customWidth="1"/>
    <col min="13318" max="13568" width="9" style="2"/>
    <col min="13569" max="13569" width="54.875" style="2" customWidth="1"/>
    <col min="13570" max="13570" width="18.75" style="2" customWidth="1"/>
    <col min="13571" max="13571" width="18" style="2" customWidth="1"/>
    <col min="13572" max="13572" width="16.5" style="2" customWidth="1"/>
    <col min="13573" max="13573" width="16.875" style="2" customWidth="1"/>
    <col min="13574" max="13824" width="9" style="2"/>
    <col min="13825" max="13825" width="54.875" style="2" customWidth="1"/>
    <col min="13826" max="13826" width="18.75" style="2" customWidth="1"/>
    <col min="13827" max="13827" width="18" style="2" customWidth="1"/>
    <col min="13828" max="13828" width="16.5" style="2" customWidth="1"/>
    <col min="13829" max="13829" width="16.875" style="2" customWidth="1"/>
    <col min="13830" max="14080" width="9" style="2"/>
    <col min="14081" max="14081" width="54.875" style="2" customWidth="1"/>
    <col min="14082" max="14082" width="18.75" style="2" customWidth="1"/>
    <col min="14083" max="14083" width="18" style="2" customWidth="1"/>
    <col min="14084" max="14084" width="16.5" style="2" customWidth="1"/>
    <col min="14085" max="14085" width="16.875" style="2" customWidth="1"/>
    <col min="14086" max="14336" width="9" style="2"/>
    <col min="14337" max="14337" width="54.875" style="2" customWidth="1"/>
    <col min="14338" max="14338" width="18.75" style="2" customWidth="1"/>
    <col min="14339" max="14339" width="18" style="2" customWidth="1"/>
    <col min="14340" max="14340" width="16.5" style="2" customWidth="1"/>
    <col min="14341" max="14341" width="16.875" style="2" customWidth="1"/>
    <col min="14342" max="14592" width="9" style="2"/>
    <col min="14593" max="14593" width="54.875" style="2" customWidth="1"/>
    <col min="14594" max="14594" width="18.75" style="2" customWidth="1"/>
    <col min="14595" max="14595" width="18" style="2" customWidth="1"/>
    <col min="14596" max="14596" width="16.5" style="2" customWidth="1"/>
    <col min="14597" max="14597" width="16.875" style="2" customWidth="1"/>
    <col min="14598" max="14848" width="9" style="2"/>
    <col min="14849" max="14849" width="54.875" style="2" customWidth="1"/>
    <col min="14850" max="14850" width="18.75" style="2" customWidth="1"/>
    <col min="14851" max="14851" width="18" style="2" customWidth="1"/>
    <col min="14852" max="14852" width="16.5" style="2" customWidth="1"/>
    <col min="14853" max="14853" width="16.875" style="2" customWidth="1"/>
    <col min="14854" max="15104" width="9" style="2"/>
    <col min="15105" max="15105" width="54.875" style="2" customWidth="1"/>
    <col min="15106" max="15106" width="18.75" style="2" customWidth="1"/>
    <col min="15107" max="15107" width="18" style="2" customWidth="1"/>
    <col min="15108" max="15108" width="16.5" style="2" customWidth="1"/>
    <col min="15109" max="15109" width="16.875" style="2" customWidth="1"/>
    <col min="15110" max="15360" width="9" style="2"/>
    <col min="15361" max="15361" width="54.875" style="2" customWidth="1"/>
    <col min="15362" max="15362" width="18.75" style="2" customWidth="1"/>
    <col min="15363" max="15363" width="18" style="2" customWidth="1"/>
    <col min="15364" max="15364" width="16.5" style="2" customWidth="1"/>
    <col min="15365" max="15365" width="16.875" style="2" customWidth="1"/>
    <col min="15366" max="15616" width="9" style="2"/>
    <col min="15617" max="15617" width="54.875" style="2" customWidth="1"/>
    <col min="15618" max="15618" width="18.75" style="2" customWidth="1"/>
    <col min="15619" max="15619" width="18" style="2" customWidth="1"/>
    <col min="15620" max="15620" width="16.5" style="2" customWidth="1"/>
    <col min="15621" max="15621" width="16.875" style="2" customWidth="1"/>
    <col min="15622" max="15872" width="9" style="2"/>
    <col min="15873" max="15873" width="54.875" style="2" customWidth="1"/>
    <col min="15874" max="15874" width="18.75" style="2" customWidth="1"/>
    <col min="15875" max="15875" width="18" style="2" customWidth="1"/>
    <col min="15876" max="15876" width="16.5" style="2" customWidth="1"/>
    <col min="15877" max="15877" width="16.875" style="2" customWidth="1"/>
    <col min="15878" max="16128" width="9" style="2"/>
    <col min="16129" max="16129" width="54.875" style="2" customWidth="1"/>
    <col min="16130" max="16130" width="18.75" style="2" customWidth="1"/>
    <col min="16131" max="16131" width="18" style="2" customWidth="1"/>
    <col min="16132" max="16132" width="16.5" style="2" customWidth="1"/>
    <col min="16133" max="16133" width="16.875" style="2" customWidth="1"/>
    <col min="16134" max="16384" width="9" style="2"/>
  </cols>
  <sheetData>
    <row r="1" ht="27" customHeight="1" spans="1:1">
      <c r="A1" s="3" t="s">
        <v>1157</v>
      </c>
    </row>
    <row r="2" ht="38.25" customHeight="1" spans="1:5">
      <c r="A2" s="4" t="s">
        <v>1158</v>
      </c>
      <c r="B2" s="4"/>
      <c r="C2" s="4"/>
      <c r="D2" s="4"/>
      <c r="E2" s="4"/>
    </row>
    <row r="3" ht="27" customHeight="1" spans="4:4">
      <c r="D3" s="2" t="s">
        <v>1150</v>
      </c>
    </row>
    <row r="4" s="1" customFormat="1" ht="36" customHeight="1" spans="1:5">
      <c r="A4" s="5" t="s">
        <v>27</v>
      </c>
      <c r="B4" s="5" t="s">
        <v>1159</v>
      </c>
      <c r="C4" s="5" t="s">
        <v>94</v>
      </c>
      <c r="D4" s="5" t="s">
        <v>1160</v>
      </c>
      <c r="E4" s="5" t="s">
        <v>1161</v>
      </c>
    </row>
    <row r="5" ht="36" customHeight="1" spans="1:5">
      <c r="A5" s="6" t="s">
        <v>1153</v>
      </c>
      <c r="B5" s="7">
        <f>B6+B8</f>
        <v>21176</v>
      </c>
      <c r="C5" s="7">
        <f>C6+C8</f>
        <v>21176</v>
      </c>
      <c r="D5" s="6">
        <f>SUM(D6:D6)</f>
        <v>0</v>
      </c>
      <c r="E5" s="6">
        <f>SUM(E6:E6)</f>
        <v>0</v>
      </c>
    </row>
    <row r="6" ht="36" customHeight="1" spans="1:5">
      <c r="A6" s="6" t="s">
        <v>1154</v>
      </c>
      <c r="B6" s="7">
        <f>C6+D6+E6</f>
        <v>7446</v>
      </c>
      <c r="C6" s="7">
        <v>7446</v>
      </c>
      <c r="D6" s="6"/>
      <c r="E6" s="6"/>
    </row>
    <row r="7" ht="36" customHeight="1" spans="1:5">
      <c r="A7" s="6" t="s">
        <v>1162</v>
      </c>
      <c r="B7" s="7">
        <v>7446</v>
      </c>
      <c r="C7" s="7">
        <v>7446</v>
      </c>
      <c r="D7" s="6"/>
      <c r="E7" s="6"/>
    </row>
    <row r="8" ht="37.5" customHeight="1" spans="1:5">
      <c r="A8" s="6" t="s">
        <v>1155</v>
      </c>
      <c r="B8" s="7">
        <f>C8+D8+E8</f>
        <v>13730</v>
      </c>
      <c r="C8" s="7">
        <v>13730</v>
      </c>
      <c r="D8" s="6"/>
      <c r="E8" s="6"/>
    </row>
    <row r="9" ht="40.5" customHeight="1" spans="1:5">
      <c r="A9" s="6" t="s">
        <v>1163</v>
      </c>
      <c r="B9" s="7">
        <v>13730</v>
      </c>
      <c r="C9" s="7">
        <v>13730</v>
      </c>
      <c r="D9" s="6"/>
      <c r="E9" s="6"/>
    </row>
  </sheetData>
  <mergeCells count="2">
    <mergeCell ref="A2:E2"/>
    <mergeCell ref="D3:E3"/>
  </mergeCells>
  <printOptions horizontalCentered="1"/>
  <pageMargins left="0.708661417322835" right="0.708661417322835" top="0.748031496062992" bottom="0.748031496062992" header="0.31496062992126" footer="0.31496062992126"/>
  <pageSetup paperSize="9" fitToHeight="1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8"/>
  <sheetViews>
    <sheetView workbookViewId="0">
      <selection activeCell="A17" sqref="A17"/>
    </sheetView>
  </sheetViews>
  <sheetFormatPr defaultColWidth="8" defaultRowHeight="14.25" outlineLevelRow="7" outlineLevelCol="1"/>
  <cols>
    <col min="1" max="1" width="62.5" style="10" customWidth="1"/>
    <col min="2" max="2" width="40.125" style="10" customWidth="1"/>
    <col min="3" max="256" width="8" style="10"/>
    <col min="257" max="257" width="62.5" style="10" customWidth="1"/>
    <col min="258" max="258" width="40.125" style="10" customWidth="1"/>
    <col min="259" max="512" width="8" style="10"/>
    <col min="513" max="513" width="62.5" style="10" customWidth="1"/>
    <col min="514" max="514" width="40.125" style="10" customWidth="1"/>
    <col min="515" max="768" width="8" style="10"/>
    <col min="769" max="769" width="62.5" style="10" customWidth="1"/>
    <col min="770" max="770" width="40.125" style="10" customWidth="1"/>
    <col min="771" max="1024" width="8" style="10"/>
    <col min="1025" max="1025" width="62.5" style="10" customWidth="1"/>
    <col min="1026" max="1026" width="40.125" style="10" customWidth="1"/>
    <col min="1027" max="1280" width="8" style="10"/>
    <col min="1281" max="1281" width="62.5" style="10" customWidth="1"/>
    <col min="1282" max="1282" width="40.125" style="10" customWidth="1"/>
    <col min="1283" max="1536" width="8" style="10"/>
    <col min="1537" max="1537" width="62.5" style="10" customWidth="1"/>
    <col min="1538" max="1538" width="40.125" style="10" customWidth="1"/>
    <col min="1539" max="1792" width="8" style="10"/>
    <col min="1793" max="1793" width="62.5" style="10" customWidth="1"/>
    <col min="1794" max="1794" width="40.125" style="10" customWidth="1"/>
    <col min="1795" max="2048" width="8" style="10"/>
    <col min="2049" max="2049" width="62.5" style="10" customWidth="1"/>
    <col min="2050" max="2050" width="40.125" style="10" customWidth="1"/>
    <col min="2051" max="2304" width="8" style="10"/>
    <col min="2305" max="2305" width="62.5" style="10" customWidth="1"/>
    <col min="2306" max="2306" width="40.125" style="10" customWidth="1"/>
    <col min="2307" max="2560" width="8" style="10"/>
    <col min="2561" max="2561" width="62.5" style="10" customWidth="1"/>
    <col min="2562" max="2562" width="40.125" style="10" customWidth="1"/>
    <col min="2563" max="2816" width="8" style="10"/>
    <col min="2817" max="2817" width="62.5" style="10" customWidth="1"/>
    <col min="2818" max="2818" width="40.125" style="10" customWidth="1"/>
    <col min="2819" max="3072" width="8" style="10"/>
    <col min="3073" max="3073" width="62.5" style="10" customWidth="1"/>
    <col min="3074" max="3074" width="40.125" style="10" customWidth="1"/>
    <col min="3075" max="3328" width="8" style="10"/>
    <col min="3329" max="3329" width="62.5" style="10" customWidth="1"/>
    <col min="3330" max="3330" width="40.125" style="10" customWidth="1"/>
    <col min="3331" max="3584" width="8" style="10"/>
    <col min="3585" max="3585" width="62.5" style="10" customWidth="1"/>
    <col min="3586" max="3586" width="40.125" style="10" customWidth="1"/>
    <col min="3587" max="3840" width="8" style="10"/>
    <col min="3841" max="3841" width="62.5" style="10" customWidth="1"/>
    <col min="3842" max="3842" width="40.125" style="10" customWidth="1"/>
    <col min="3843" max="4096" width="8" style="10"/>
    <col min="4097" max="4097" width="62.5" style="10" customWidth="1"/>
    <col min="4098" max="4098" width="40.125" style="10" customWidth="1"/>
    <col min="4099" max="4352" width="8" style="10"/>
    <col min="4353" max="4353" width="62.5" style="10" customWidth="1"/>
    <col min="4354" max="4354" width="40.125" style="10" customWidth="1"/>
    <col min="4355" max="4608" width="8" style="10"/>
    <col min="4609" max="4609" width="62.5" style="10" customWidth="1"/>
    <col min="4610" max="4610" width="40.125" style="10" customWidth="1"/>
    <col min="4611" max="4864" width="8" style="10"/>
    <col min="4865" max="4865" width="62.5" style="10" customWidth="1"/>
    <col min="4866" max="4866" width="40.125" style="10" customWidth="1"/>
    <col min="4867" max="5120" width="8" style="10"/>
    <col min="5121" max="5121" width="62.5" style="10" customWidth="1"/>
    <col min="5122" max="5122" width="40.125" style="10" customWidth="1"/>
    <col min="5123" max="5376" width="8" style="10"/>
    <col min="5377" max="5377" width="62.5" style="10" customWidth="1"/>
    <col min="5378" max="5378" width="40.125" style="10" customWidth="1"/>
    <col min="5379" max="5632" width="8" style="10"/>
    <col min="5633" max="5633" width="62.5" style="10" customWidth="1"/>
    <col min="5634" max="5634" width="40.125" style="10" customWidth="1"/>
    <col min="5635" max="5888" width="8" style="10"/>
    <col min="5889" max="5889" width="62.5" style="10" customWidth="1"/>
    <col min="5890" max="5890" width="40.125" style="10" customWidth="1"/>
    <col min="5891" max="6144" width="8" style="10"/>
    <col min="6145" max="6145" width="62.5" style="10" customWidth="1"/>
    <col min="6146" max="6146" width="40.125" style="10" customWidth="1"/>
    <col min="6147" max="6400" width="8" style="10"/>
    <col min="6401" max="6401" width="62.5" style="10" customWidth="1"/>
    <col min="6402" max="6402" width="40.125" style="10" customWidth="1"/>
    <col min="6403" max="6656" width="8" style="10"/>
    <col min="6657" max="6657" width="62.5" style="10" customWidth="1"/>
    <col min="6658" max="6658" width="40.125" style="10" customWidth="1"/>
    <col min="6659" max="6912" width="8" style="10"/>
    <col min="6913" max="6913" width="62.5" style="10" customWidth="1"/>
    <col min="6914" max="6914" width="40.125" style="10" customWidth="1"/>
    <col min="6915" max="7168" width="8" style="10"/>
    <col min="7169" max="7169" width="62.5" style="10" customWidth="1"/>
    <col min="7170" max="7170" width="40.125" style="10" customWidth="1"/>
    <col min="7171" max="7424" width="8" style="10"/>
    <col min="7425" max="7425" width="62.5" style="10" customWidth="1"/>
    <col min="7426" max="7426" width="40.125" style="10" customWidth="1"/>
    <col min="7427" max="7680" width="8" style="10"/>
    <col min="7681" max="7681" width="62.5" style="10" customWidth="1"/>
    <col min="7682" max="7682" width="40.125" style="10" customWidth="1"/>
    <col min="7683" max="7936" width="8" style="10"/>
    <col min="7937" max="7937" width="62.5" style="10" customWidth="1"/>
    <col min="7938" max="7938" width="40.125" style="10" customWidth="1"/>
    <col min="7939" max="8192" width="8" style="10"/>
    <col min="8193" max="8193" width="62.5" style="10" customWidth="1"/>
    <col min="8194" max="8194" width="40.125" style="10" customWidth="1"/>
    <col min="8195" max="8448" width="8" style="10"/>
    <col min="8449" max="8449" width="62.5" style="10" customWidth="1"/>
    <col min="8450" max="8450" width="40.125" style="10" customWidth="1"/>
    <col min="8451" max="8704" width="8" style="10"/>
    <col min="8705" max="8705" width="62.5" style="10" customWidth="1"/>
    <col min="8706" max="8706" width="40.125" style="10" customWidth="1"/>
    <col min="8707" max="8960" width="8" style="10"/>
    <col min="8961" max="8961" width="62.5" style="10" customWidth="1"/>
    <col min="8962" max="8962" width="40.125" style="10" customWidth="1"/>
    <col min="8963" max="9216" width="8" style="10"/>
    <col min="9217" max="9217" width="62.5" style="10" customWidth="1"/>
    <col min="9218" max="9218" width="40.125" style="10" customWidth="1"/>
    <col min="9219" max="9472" width="8" style="10"/>
    <col min="9473" max="9473" width="62.5" style="10" customWidth="1"/>
    <col min="9474" max="9474" width="40.125" style="10" customWidth="1"/>
    <col min="9475" max="9728" width="8" style="10"/>
    <col min="9729" max="9729" width="62.5" style="10" customWidth="1"/>
    <col min="9730" max="9730" width="40.125" style="10" customWidth="1"/>
    <col min="9731" max="9984" width="8" style="10"/>
    <col min="9985" max="9985" width="62.5" style="10" customWidth="1"/>
    <col min="9986" max="9986" width="40.125" style="10" customWidth="1"/>
    <col min="9987" max="10240" width="8" style="10"/>
    <col min="10241" max="10241" width="62.5" style="10" customWidth="1"/>
    <col min="10242" max="10242" width="40.125" style="10" customWidth="1"/>
    <col min="10243" max="10496" width="8" style="10"/>
    <col min="10497" max="10497" width="62.5" style="10" customWidth="1"/>
    <col min="10498" max="10498" width="40.125" style="10" customWidth="1"/>
    <col min="10499" max="10752" width="8" style="10"/>
    <col min="10753" max="10753" width="62.5" style="10" customWidth="1"/>
    <col min="10754" max="10754" width="40.125" style="10" customWidth="1"/>
    <col min="10755" max="11008" width="8" style="10"/>
    <col min="11009" max="11009" width="62.5" style="10" customWidth="1"/>
    <col min="11010" max="11010" width="40.125" style="10" customWidth="1"/>
    <col min="11011" max="11264" width="8" style="10"/>
    <col min="11265" max="11265" width="62.5" style="10" customWidth="1"/>
    <col min="11266" max="11266" width="40.125" style="10" customWidth="1"/>
    <col min="11267" max="11520" width="8" style="10"/>
    <col min="11521" max="11521" width="62.5" style="10" customWidth="1"/>
    <col min="11522" max="11522" width="40.125" style="10" customWidth="1"/>
    <col min="11523" max="11776" width="8" style="10"/>
    <col min="11777" max="11777" width="62.5" style="10" customWidth="1"/>
    <col min="11778" max="11778" width="40.125" style="10" customWidth="1"/>
    <col min="11779" max="12032" width="8" style="10"/>
    <col min="12033" max="12033" width="62.5" style="10" customWidth="1"/>
    <col min="12034" max="12034" width="40.125" style="10" customWidth="1"/>
    <col min="12035" max="12288" width="8" style="10"/>
    <col min="12289" max="12289" width="62.5" style="10" customWidth="1"/>
    <col min="12290" max="12290" width="40.125" style="10" customWidth="1"/>
    <col min="12291" max="12544" width="8" style="10"/>
    <col min="12545" max="12545" width="62.5" style="10" customWidth="1"/>
    <col min="12546" max="12546" width="40.125" style="10" customWidth="1"/>
    <col min="12547" max="12800" width="8" style="10"/>
    <col min="12801" max="12801" width="62.5" style="10" customWidth="1"/>
    <col min="12802" max="12802" width="40.125" style="10" customWidth="1"/>
    <col min="12803" max="13056" width="8" style="10"/>
    <col min="13057" max="13057" width="62.5" style="10" customWidth="1"/>
    <col min="13058" max="13058" width="40.125" style="10" customWidth="1"/>
    <col min="13059" max="13312" width="8" style="10"/>
    <col min="13313" max="13313" width="62.5" style="10" customWidth="1"/>
    <col min="13314" max="13314" width="40.125" style="10" customWidth="1"/>
    <col min="13315" max="13568" width="8" style="10"/>
    <col min="13569" max="13569" width="62.5" style="10" customWidth="1"/>
    <col min="13570" max="13570" width="40.125" style="10" customWidth="1"/>
    <col min="13571" max="13824" width="8" style="10"/>
    <col min="13825" max="13825" width="62.5" style="10" customWidth="1"/>
    <col min="13826" max="13826" width="40.125" style="10" customWidth="1"/>
    <col min="13827" max="14080" width="8" style="10"/>
    <col min="14081" max="14081" width="62.5" style="10" customWidth="1"/>
    <col min="14082" max="14082" width="40.125" style="10" customWidth="1"/>
    <col min="14083" max="14336" width="8" style="10"/>
    <col min="14337" max="14337" width="62.5" style="10" customWidth="1"/>
    <col min="14338" max="14338" width="40.125" style="10" customWidth="1"/>
    <col min="14339" max="14592" width="8" style="10"/>
    <col min="14593" max="14593" width="62.5" style="10" customWidth="1"/>
    <col min="14594" max="14594" width="40.125" style="10" customWidth="1"/>
    <col min="14595" max="14848" width="8" style="10"/>
    <col min="14849" max="14849" width="62.5" style="10" customWidth="1"/>
    <col min="14850" max="14850" width="40.125" style="10" customWidth="1"/>
    <col min="14851" max="15104" width="8" style="10"/>
    <col min="15105" max="15105" width="62.5" style="10" customWidth="1"/>
    <col min="15106" max="15106" width="40.125" style="10" customWidth="1"/>
    <col min="15107" max="15360" width="8" style="10"/>
    <col min="15361" max="15361" width="62.5" style="10" customWidth="1"/>
    <col min="15362" max="15362" width="40.125" style="10" customWidth="1"/>
    <col min="15363" max="15616" width="8" style="10"/>
    <col min="15617" max="15617" width="62.5" style="10" customWidth="1"/>
    <col min="15618" max="15618" width="40.125" style="10" customWidth="1"/>
    <col min="15619" max="15872" width="8" style="10"/>
    <col min="15873" max="15873" width="62.5" style="10" customWidth="1"/>
    <col min="15874" max="15874" width="40.125" style="10" customWidth="1"/>
    <col min="15875" max="16128" width="8" style="10"/>
    <col min="16129" max="16129" width="62.5" style="10" customWidth="1"/>
    <col min="16130" max="16130" width="40.125" style="10" customWidth="1"/>
    <col min="16131" max="16384" width="8" style="10"/>
  </cols>
  <sheetData>
    <row r="1" ht="36" customHeight="1" spans="1:1">
      <c r="A1" s="17" t="s">
        <v>1164</v>
      </c>
    </row>
    <row r="2" ht="39" customHeight="1" spans="1:2">
      <c r="A2" s="18" t="s">
        <v>1165</v>
      </c>
      <c r="B2" s="18"/>
    </row>
    <row r="3" ht="28.5" customHeight="1" spans="2:2">
      <c r="B3" s="19" t="s">
        <v>1113</v>
      </c>
    </row>
    <row r="4" s="9" customFormat="1" ht="39.75" customHeight="1" spans="1:2">
      <c r="A4" s="5" t="s">
        <v>1166</v>
      </c>
      <c r="B4" s="5" t="s">
        <v>29</v>
      </c>
    </row>
    <row r="5" ht="39.75" customHeight="1" spans="1:2">
      <c r="A5" s="6" t="s">
        <v>1167</v>
      </c>
      <c r="B5" s="6">
        <v>0</v>
      </c>
    </row>
    <row r="6" ht="39.75" customHeight="1" spans="1:2">
      <c r="A6" s="6" t="s">
        <v>1168</v>
      </c>
      <c r="B6" s="6">
        <v>0</v>
      </c>
    </row>
    <row r="7" ht="28.5" customHeight="1" spans="1:1">
      <c r="A7" s="10" t="s">
        <v>1119</v>
      </c>
    </row>
    <row r="8" ht="28.5" customHeight="1"/>
  </sheetData>
  <mergeCells count="2">
    <mergeCell ref="A2:B2"/>
    <mergeCell ref="A7:B7"/>
  </mergeCells>
  <printOptions horizontalCentered="1"/>
  <pageMargins left="0.708661417322835" right="0.708661417322835" top="0.748031496062992" bottom="0.748031496062992" header="0.31496062992126" footer="0.31496062992126"/>
  <pageSetup paperSize="9" fitToHeight="1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workbookViewId="0">
      <selection activeCell="D13" sqref="D13"/>
    </sheetView>
  </sheetViews>
  <sheetFormatPr defaultColWidth="8" defaultRowHeight="14.25" outlineLevelCol="4"/>
  <cols>
    <col min="1" max="1" width="47.5" style="2" customWidth="1"/>
    <col min="2" max="5" width="21" style="2" customWidth="1"/>
    <col min="6" max="256" width="8" style="2"/>
    <col min="257" max="257" width="47.5" style="2" customWidth="1"/>
    <col min="258" max="259" width="22.5" style="2" customWidth="1"/>
    <col min="260" max="512" width="8" style="2"/>
    <col min="513" max="513" width="47.5" style="2" customWidth="1"/>
    <col min="514" max="515" width="22.5" style="2" customWidth="1"/>
    <col min="516" max="768" width="8" style="2"/>
    <col min="769" max="769" width="47.5" style="2" customWidth="1"/>
    <col min="770" max="771" width="22.5" style="2" customWidth="1"/>
    <col min="772" max="1024" width="8" style="2"/>
    <col min="1025" max="1025" width="47.5" style="2" customWidth="1"/>
    <col min="1026" max="1027" width="22.5" style="2" customWidth="1"/>
    <col min="1028" max="1280" width="8" style="2"/>
    <col min="1281" max="1281" width="47.5" style="2" customWidth="1"/>
    <col min="1282" max="1283" width="22.5" style="2" customWidth="1"/>
    <col min="1284" max="1536" width="8" style="2"/>
    <col min="1537" max="1537" width="47.5" style="2" customWidth="1"/>
    <col min="1538" max="1539" width="22.5" style="2" customWidth="1"/>
    <col min="1540" max="1792" width="8" style="2"/>
    <col min="1793" max="1793" width="47.5" style="2" customWidth="1"/>
    <col min="1794" max="1795" width="22.5" style="2" customWidth="1"/>
    <col min="1796" max="2048" width="8" style="2"/>
    <col min="2049" max="2049" width="47.5" style="2" customWidth="1"/>
    <col min="2050" max="2051" width="22.5" style="2" customWidth="1"/>
    <col min="2052" max="2304" width="8" style="2"/>
    <col min="2305" max="2305" width="47.5" style="2" customWidth="1"/>
    <col min="2306" max="2307" width="22.5" style="2" customWidth="1"/>
    <col min="2308" max="2560" width="8" style="2"/>
    <col min="2561" max="2561" width="47.5" style="2" customWidth="1"/>
    <col min="2562" max="2563" width="22.5" style="2" customWidth="1"/>
    <col min="2564" max="2816" width="8" style="2"/>
    <col min="2817" max="2817" width="47.5" style="2" customWidth="1"/>
    <col min="2818" max="2819" width="22.5" style="2" customWidth="1"/>
    <col min="2820" max="3072" width="8" style="2"/>
    <col min="3073" max="3073" width="47.5" style="2" customWidth="1"/>
    <col min="3074" max="3075" width="22.5" style="2" customWidth="1"/>
    <col min="3076" max="3328" width="8" style="2"/>
    <col min="3329" max="3329" width="47.5" style="2" customWidth="1"/>
    <col min="3330" max="3331" width="22.5" style="2" customWidth="1"/>
    <col min="3332" max="3584" width="8" style="2"/>
    <col min="3585" max="3585" width="47.5" style="2" customWidth="1"/>
    <col min="3586" max="3587" width="22.5" style="2" customWidth="1"/>
    <col min="3588" max="3840" width="8" style="2"/>
    <col min="3841" max="3841" width="47.5" style="2" customWidth="1"/>
    <col min="3842" max="3843" width="22.5" style="2" customWidth="1"/>
    <col min="3844" max="4096" width="8" style="2"/>
    <col min="4097" max="4097" width="47.5" style="2" customWidth="1"/>
    <col min="4098" max="4099" width="22.5" style="2" customWidth="1"/>
    <col min="4100" max="4352" width="8" style="2"/>
    <col min="4353" max="4353" width="47.5" style="2" customWidth="1"/>
    <col min="4354" max="4355" width="22.5" style="2" customWidth="1"/>
    <col min="4356" max="4608" width="8" style="2"/>
    <col min="4609" max="4609" width="47.5" style="2" customWidth="1"/>
    <col min="4610" max="4611" width="22.5" style="2" customWidth="1"/>
    <col min="4612" max="4864" width="8" style="2"/>
    <col min="4865" max="4865" width="47.5" style="2" customWidth="1"/>
    <col min="4866" max="4867" width="22.5" style="2" customWidth="1"/>
    <col min="4868" max="5120" width="8" style="2"/>
    <col min="5121" max="5121" width="47.5" style="2" customWidth="1"/>
    <col min="5122" max="5123" width="22.5" style="2" customWidth="1"/>
    <col min="5124" max="5376" width="8" style="2"/>
    <col min="5377" max="5377" width="47.5" style="2" customWidth="1"/>
    <col min="5378" max="5379" width="22.5" style="2" customWidth="1"/>
    <col min="5380" max="5632" width="8" style="2"/>
    <col min="5633" max="5633" width="47.5" style="2" customWidth="1"/>
    <col min="5634" max="5635" width="22.5" style="2" customWidth="1"/>
    <col min="5636" max="5888" width="8" style="2"/>
    <col min="5889" max="5889" width="47.5" style="2" customWidth="1"/>
    <col min="5890" max="5891" width="22.5" style="2" customWidth="1"/>
    <col min="5892" max="6144" width="8" style="2"/>
    <col min="6145" max="6145" width="47.5" style="2" customWidth="1"/>
    <col min="6146" max="6147" width="22.5" style="2" customWidth="1"/>
    <col min="6148" max="6400" width="8" style="2"/>
    <col min="6401" max="6401" width="47.5" style="2" customWidth="1"/>
    <col min="6402" max="6403" width="22.5" style="2" customWidth="1"/>
    <col min="6404" max="6656" width="8" style="2"/>
    <col min="6657" max="6657" width="47.5" style="2" customWidth="1"/>
    <col min="6658" max="6659" width="22.5" style="2" customWidth="1"/>
    <col min="6660" max="6912" width="8" style="2"/>
    <col min="6913" max="6913" width="47.5" style="2" customWidth="1"/>
    <col min="6914" max="6915" width="22.5" style="2" customWidth="1"/>
    <col min="6916" max="7168" width="8" style="2"/>
    <col min="7169" max="7169" width="47.5" style="2" customWidth="1"/>
    <col min="7170" max="7171" width="22.5" style="2" customWidth="1"/>
    <col min="7172" max="7424" width="8" style="2"/>
    <col min="7425" max="7425" width="47.5" style="2" customWidth="1"/>
    <col min="7426" max="7427" width="22.5" style="2" customWidth="1"/>
    <col min="7428" max="7680" width="8" style="2"/>
    <col min="7681" max="7681" width="47.5" style="2" customWidth="1"/>
    <col min="7682" max="7683" width="22.5" style="2" customWidth="1"/>
    <col min="7684" max="7936" width="8" style="2"/>
    <col min="7937" max="7937" width="47.5" style="2" customWidth="1"/>
    <col min="7938" max="7939" width="22.5" style="2" customWidth="1"/>
    <col min="7940" max="8192" width="8" style="2"/>
    <col min="8193" max="8193" width="47.5" style="2" customWidth="1"/>
    <col min="8194" max="8195" width="22.5" style="2" customWidth="1"/>
    <col min="8196" max="8448" width="8" style="2"/>
    <col min="8449" max="8449" width="47.5" style="2" customWidth="1"/>
    <col min="8450" max="8451" width="22.5" style="2" customWidth="1"/>
    <col min="8452" max="8704" width="8" style="2"/>
    <col min="8705" max="8705" width="47.5" style="2" customWidth="1"/>
    <col min="8706" max="8707" width="22.5" style="2" customWidth="1"/>
    <col min="8708" max="8960" width="8" style="2"/>
    <col min="8961" max="8961" width="47.5" style="2" customWidth="1"/>
    <col min="8962" max="8963" width="22.5" style="2" customWidth="1"/>
    <col min="8964" max="9216" width="8" style="2"/>
    <col min="9217" max="9217" width="47.5" style="2" customWidth="1"/>
    <col min="9218" max="9219" width="22.5" style="2" customWidth="1"/>
    <col min="9220" max="9472" width="8" style="2"/>
    <col min="9473" max="9473" width="47.5" style="2" customWidth="1"/>
    <col min="9474" max="9475" width="22.5" style="2" customWidth="1"/>
    <col min="9476" max="9728" width="8" style="2"/>
    <col min="9729" max="9729" width="47.5" style="2" customWidth="1"/>
    <col min="9730" max="9731" width="22.5" style="2" customWidth="1"/>
    <col min="9732" max="9984" width="8" style="2"/>
    <col min="9985" max="9985" width="47.5" style="2" customWidth="1"/>
    <col min="9986" max="9987" width="22.5" style="2" customWidth="1"/>
    <col min="9988" max="10240" width="8" style="2"/>
    <col min="10241" max="10241" width="47.5" style="2" customWidth="1"/>
    <col min="10242" max="10243" width="22.5" style="2" customWidth="1"/>
    <col min="10244" max="10496" width="8" style="2"/>
    <col min="10497" max="10497" width="47.5" style="2" customWidth="1"/>
    <col min="10498" max="10499" width="22.5" style="2" customWidth="1"/>
    <col min="10500" max="10752" width="8" style="2"/>
    <col min="10753" max="10753" width="47.5" style="2" customWidth="1"/>
    <col min="10754" max="10755" width="22.5" style="2" customWidth="1"/>
    <col min="10756" max="11008" width="8" style="2"/>
    <col min="11009" max="11009" width="47.5" style="2" customWidth="1"/>
    <col min="11010" max="11011" width="22.5" style="2" customWidth="1"/>
    <col min="11012" max="11264" width="8" style="2"/>
    <col min="11265" max="11265" width="47.5" style="2" customWidth="1"/>
    <col min="11266" max="11267" width="22.5" style="2" customWidth="1"/>
    <col min="11268" max="11520" width="8" style="2"/>
    <col min="11521" max="11521" width="47.5" style="2" customWidth="1"/>
    <col min="11522" max="11523" width="22.5" style="2" customWidth="1"/>
    <col min="11524" max="11776" width="8" style="2"/>
    <col min="11777" max="11777" width="47.5" style="2" customWidth="1"/>
    <col min="11778" max="11779" width="22.5" style="2" customWidth="1"/>
    <col min="11780" max="12032" width="8" style="2"/>
    <col min="12033" max="12033" width="47.5" style="2" customWidth="1"/>
    <col min="12034" max="12035" width="22.5" style="2" customWidth="1"/>
    <col min="12036" max="12288" width="8" style="2"/>
    <col min="12289" max="12289" width="47.5" style="2" customWidth="1"/>
    <col min="12290" max="12291" width="22.5" style="2" customWidth="1"/>
    <col min="12292" max="12544" width="8" style="2"/>
    <col min="12545" max="12545" width="47.5" style="2" customWidth="1"/>
    <col min="12546" max="12547" width="22.5" style="2" customWidth="1"/>
    <col min="12548" max="12800" width="8" style="2"/>
    <col min="12801" max="12801" width="47.5" style="2" customWidth="1"/>
    <col min="12802" max="12803" width="22.5" style="2" customWidth="1"/>
    <col min="12804" max="13056" width="8" style="2"/>
    <col min="13057" max="13057" width="47.5" style="2" customWidth="1"/>
    <col min="13058" max="13059" width="22.5" style="2" customWidth="1"/>
    <col min="13060" max="13312" width="8" style="2"/>
    <col min="13313" max="13313" width="47.5" style="2" customWidth="1"/>
    <col min="13314" max="13315" width="22.5" style="2" customWidth="1"/>
    <col min="13316" max="13568" width="8" style="2"/>
    <col min="13569" max="13569" width="47.5" style="2" customWidth="1"/>
    <col min="13570" max="13571" width="22.5" style="2" customWidth="1"/>
    <col min="13572" max="13824" width="8" style="2"/>
    <col min="13825" max="13825" width="47.5" style="2" customWidth="1"/>
    <col min="13826" max="13827" width="22.5" style="2" customWidth="1"/>
    <col min="13828" max="14080" width="8" style="2"/>
    <col min="14081" max="14081" width="47.5" style="2" customWidth="1"/>
    <col min="14082" max="14083" width="22.5" style="2" customWidth="1"/>
    <col min="14084" max="14336" width="8" style="2"/>
    <col min="14337" max="14337" width="47.5" style="2" customWidth="1"/>
    <col min="14338" max="14339" width="22.5" style="2" customWidth="1"/>
    <col min="14340" max="14592" width="8" style="2"/>
    <col min="14593" max="14593" width="47.5" style="2" customWidth="1"/>
    <col min="14594" max="14595" width="22.5" style="2" customWidth="1"/>
    <col min="14596" max="14848" width="8" style="2"/>
    <col min="14849" max="14849" width="47.5" style="2" customWidth="1"/>
    <col min="14850" max="14851" width="22.5" style="2" customWidth="1"/>
    <col min="14852" max="15104" width="8" style="2"/>
    <col min="15105" max="15105" width="47.5" style="2" customWidth="1"/>
    <col min="15106" max="15107" width="22.5" style="2" customWidth="1"/>
    <col min="15108" max="15360" width="8" style="2"/>
    <col min="15361" max="15361" width="47.5" style="2" customWidth="1"/>
    <col min="15362" max="15363" width="22.5" style="2" customWidth="1"/>
    <col min="15364" max="15616" width="8" style="2"/>
    <col min="15617" max="15617" width="47.5" style="2" customWidth="1"/>
    <col min="15618" max="15619" width="22.5" style="2" customWidth="1"/>
    <col min="15620" max="15872" width="8" style="2"/>
    <col min="15873" max="15873" width="47.5" style="2" customWidth="1"/>
    <col min="15874" max="15875" width="22.5" style="2" customWidth="1"/>
    <col min="15876" max="16128" width="8" style="2"/>
    <col min="16129" max="16129" width="47.5" style="2" customWidth="1"/>
    <col min="16130" max="16131" width="22.5" style="2" customWidth="1"/>
    <col min="16132" max="16384" width="8" style="2"/>
  </cols>
  <sheetData>
    <row r="1" ht="21.75" customHeight="1" spans="1:1">
      <c r="A1" s="3" t="s">
        <v>1169</v>
      </c>
    </row>
    <row r="2" ht="47.25" customHeight="1" spans="1:5">
      <c r="A2" s="4" t="s">
        <v>1170</v>
      </c>
      <c r="B2" s="4"/>
      <c r="C2" s="4"/>
      <c r="D2" s="4"/>
      <c r="E2" s="4"/>
    </row>
    <row r="3" ht="21.75" customHeight="1" spans="3:3">
      <c r="C3" s="2" t="s">
        <v>1113</v>
      </c>
    </row>
    <row r="4" s="1" customFormat="1" ht="42" customHeight="1" spans="1:5">
      <c r="A4" s="14" t="s">
        <v>1122</v>
      </c>
      <c r="B4" s="5" t="s">
        <v>1171</v>
      </c>
      <c r="C4" s="5"/>
      <c r="D4" s="15" t="s">
        <v>1172</v>
      </c>
      <c r="E4" s="15"/>
    </row>
    <row r="5" ht="42" customHeight="1" spans="1:5">
      <c r="A5" s="16"/>
      <c r="B5" s="5">
        <v>2022</v>
      </c>
      <c r="C5" s="5">
        <v>2023</v>
      </c>
      <c r="D5" s="5">
        <v>2022</v>
      </c>
      <c r="E5" s="5">
        <v>2023</v>
      </c>
    </row>
    <row r="6" ht="42" customHeight="1" spans="1:5">
      <c r="A6" s="13" t="s">
        <v>1125</v>
      </c>
      <c r="B6" s="7">
        <v>114800</v>
      </c>
      <c r="C6" s="7">
        <v>123400</v>
      </c>
      <c r="D6" s="7">
        <v>359935</v>
      </c>
      <c r="E6" s="7">
        <v>368535</v>
      </c>
    </row>
    <row r="7" ht="42" customHeight="1" spans="1:5">
      <c r="A7" s="13" t="s">
        <v>1126</v>
      </c>
      <c r="B7" s="7">
        <v>114800</v>
      </c>
      <c r="C7" s="7">
        <v>123400</v>
      </c>
      <c r="D7" s="7">
        <v>359935</v>
      </c>
      <c r="E7" s="7">
        <v>368535</v>
      </c>
    </row>
    <row r="8" ht="42" customHeight="1" spans="1:5">
      <c r="A8" s="13" t="s">
        <v>1127</v>
      </c>
      <c r="B8" s="7">
        <f>B6-B7</f>
        <v>0</v>
      </c>
      <c r="C8" s="7">
        <f t="shared" ref="C8:E8" si="0">C6-C7</f>
        <v>0</v>
      </c>
      <c r="D8" s="7">
        <f t="shared" si="0"/>
        <v>0</v>
      </c>
      <c r="E8" s="7">
        <f t="shared" si="0"/>
        <v>0</v>
      </c>
    </row>
    <row r="9" ht="42" customHeight="1"/>
  </sheetData>
  <mergeCells count="4">
    <mergeCell ref="A2:E2"/>
    <mergeCell ref="B4:C4"/>
    <mergeCell ref="D4:E4"/>
    <mergeCell ref="A4:A5"/>
  </mergeCells>
  <printOptions horizontalCentered="1"/>
  <pageMargins left="0.708661417322835" right="0.708661417322835" top="0.748031496062992" bottom="0.748031496062992" header="0.31496062992126" footer="0.31496062992126"/>
  <pageSetup paperSize="9" fitToHeight="1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workbookViewId="0">
      <selection activeCell="I16" sqref="I16"/>
    </sheetView>
  </sheetViews>
  <sheetFormatPr defaultColWidth="9" defaultRowHeight="14.25" outlineLevelCol="5"/>
  <cols>
    <col min="1" max="1" width="30" style="2" customWidth="1"/>
    <col min="2" max="3" width="15.625" style="2" customWidth="1"/>
    <col min="4" max="4" width="35.875" style="2" customWidth="1"/>
    <col min="5" max="6" width="16.125" style="2" customWidth="1"/>
    <col min="7" max="237" width="9" style="2"/>
    <col min="238" max="238" width="34.75" style="2" customWidth="1"/>
    <col min="239" max="240" width="19.875" style="2" customWidth="1"/>
    <col min="241" max="241" width="35.875" style="2" customWidth="1"/>
    <col min="242" max="243" width="20.5" style="2" customWidth="1"/>
    <col min="244" max="245" width="10.125" style="2" customWidth="1"/>
    <col min="246" max="493" width="9" style="2"/>
    <col min="494" max="494" width="34.75" style="2" customWidth="1"/>
    <col min="495" max="496" width="19.875" style="2" customWidth="1"/>
    <col min="497" max="497" width="35.875" style="2" customWidth="1"/>
    <col min="498" max="499" width="20.5" style="2" customWidth="1"/>
    <col min="500" max="501" width="10.125" style="2" customWidth="1"/>
    <col min="502" max="749" width="9" style="2"/>
    <col min="750" max="750" width="34.75" style="2" customWidth="1"/>
    <col min="751" max="752" width="19.875" style="2" customWidth="1"/>
    <col min="753" max="753" width="35.875" style="2" customWidth="1"/>
    <col min="754" max="755" width="20.5" style="2" customWidth="1"/>
    <col min="756" max="757" width="10.125" style="2" customWidth="1"/>
    <col min="758" max="1005" width="9" style="2"/>
    <col min="1006" max="1006" width="34.75" style="2" customWidth="1"/>
    <col min="1007" max="1008" width="19.875" style="2" customWidth="1"/>
    <col min="1009" max="1009" width="35.875" style="2" customWidth="1"/>
    <col min="1010" max="1011" width="20.5" style="2" customWidth="1"/>
    <col min="1012" max="1013" width="10.125" style="2" customWidth="1"/>
    <col min="1014" max="1261" width="9" style="2"/>
    <col min="1262" max="1262" width="34.75" style="2" customWidth="1"/>
    <col min="1263" max="1264" width="19.875" style="2" customWidth="1"/>
    <col min="1265" max="1265" width="35.875" style="2" customWidth="1"/>
    <col min="1266" max="1267" width="20.5" style="2" customWidth="1"/>
    <col min="1268" max="1269" width="10.125" style="2" customWidth="1"/>
    <col min="1270" max="1517" width="9" style="2"/>
    <col min="1518" max="1518" width="34.75" style="2" customWidth="1"/>
    <col min="1519" max="1520" width="19.875" style="2" customWidth="1"/>
    <col min="1521" max="1521" width="35.875" style="2" customWidth="1"/>
    <col min="1522" max="1523" width="20.5" style="2" customWidth="1"/>
    <col min="1524" max="1525" width="10.125" style="2" customWidth="1"/>
    <col min="1526" max="1773" width="9" style="2"/>
    <col min="1774" max="1774" width="34.75" style="2" customWidth="1"/>
    <col min="1775" max="1776" width="19.875" style="2" customWidth="1"/>
    <col min="1777" max="1777" width="35.875" style="2" customWidth="1"/>
    <col min="1778" max="1779" width="20.5" style="2" customWidth="1"/>
    <col min="1780" max="1781" width="10.125" style="2" customWidth="1"/>
    <col min="1782" max="2029" width="9" style="2"/>
    <col min="2030" max="2030" width="34.75" style="2" customWidth="1"/>
    <col min="2031" max="2032" width="19.875" style="2" customWidth="1"/>
    <col min="2033" max="2033" width="35.875" style="2" customWidth="1"/>
    <col min="2034" max="2035" width="20.5" style="2" customWidth="1"/>
    <col min="2036" max="2037" width="10.125" style="2" customWidth="1"/>
    <col min="2038" max="2285" width="9" style="2"/>
    <col min="2286" max="2286" width="34.75" style="2" customWidth="1"/>
    <col min="2287" max="2288" width="19.875" style="2" customWidth="1"/>
    <col min="2289" max="2289" width="35.875" style="2" customWidth="1"/>
    <col min="2290" max="2291" width="20.5" style="2" customWidth="1"/>
    <col min="2292" max="2293" width="10.125" style="2" customWidth="1"/>
    <col min="2294" max="2541" width="9" style="2"/>
    <col min="2542" max="2542" width="34.75" style="2" customWidth="1"/>
    <col min="2543" max="2544" width="19.875" style="2" customWidth="1"/>
    <col min="2545" max="2545" width="35.875" style="2" customWidth="1"/>
    <col min="2546" max="2547" width="20.5" style="2" customWidth="1"/>
    <col min="2548" max="2549" width="10.125" style="2" customWidth="1"/>
    <col min="2550" max="2797" width="9" style="2"/>
    <col min="2798" max="2798" width="34.75" style="2" customWidth="1"/>
    <col min="2799" max="2800" width="19.875" style="2" customWidth="1"/>
    <col min="2801" max="2801" width="35.875" style="2" customWidth="1"/>
    <col min="2802" max="2803" width="20.5" style="2" customWidth="1"/>
    <col min="2804" max="2805" width="10.125" style="2" customWidth="1"/>
    <col min="2806" max="3053" width="9" style="2"/>
    <col min="3054" max="3054" width="34.75" style="2" customWidth="1"/>
    <col min="3055" max="3056" width="19.875" style="2" customWidth="1"/>
    <col min="3057" max="3057" width="35.875" style="2" customWidth="1"/>
    <col min="3058" max="3059" width="20.5" style="2" customWidth="1"/>
    <col min="3060" max="3061" width="10.125" style="2" customWidth="1"/>
    <col min="3062" max="3309" width="9" style="2"/>
    <col min="3310" max="3310" width="34.75" style="2" customWidth="1"/>
    <col min="3311" max="3312" width="19.875" style="2" customWidth="1"/>
    <col min="3313" max="3313" width="35.875" style="2" customWidth="1"/>
    <col min="3314" max="3315" width="20.5" style="2" customWidth="1"/>
    <col min="3316" max="3317" width="10.125" style="2" customWidth="1"/>
    <col min="3318" max="3565" width="9" style="2"/>
    <col min="3566" max="3566" width="34.75" style="2" customWidth="1"/>
    <col min="3567" max="3568" width="19.875" style="2" customWidth="1"/>
    <col min="3569" max="3569" width="35.875" style="2" customWidth="1"/>
    <col min="3570" max="3571" width="20.5" style="2" customWidth="1"/>
    <col min="3572" max="3573" width="10.125" style="2" customWidth="1"/>
    <col min="3574" max="3821" width="9" style="2"/>
    <col min="3822" max="3822" width="34.75" style="2" customWidth="1"/>
    <col min="3823" max="3824" width="19.875" style="2" customWidth="1"/>
    <col min="3825" max="3825" width="35.875" style="2" customWidth="1"/>
    <col min="3826" max="3827" width="20.5" style="2" customWidth="1"/>
    <col min="3828" max="3829" width="10.125" style="2" customWidth="1"/>
    <col min="3830" max="4077" width="9" style="2"/>
    <col min="4078" max="4078" width="34.75" style="2" customWidth="1"/>
    <col min="4079" max="4080" width="19.875" style="2" customWidth="1"/>
    <col min="4081" max="4081" width="35.875" style="2" customWidth="1"/>
    <col min="4082" max="4083" width="20.5" style="2" customWidth="1"/>
    <col min="4084" max="4085" width="10.125" style="2" customWidth="1"/>
    <col min="4086" max="4333" width="9" style="2"/>
    <col min="4334" max="4334" width="34.75" style="2" customWidth="1"/>
    <col min="4335" max="4336" width="19.875" style="2" customWidth="1"/>
    <col min="4337" max="4337" width="35.875" style="2" customWidth="1"/>
    <col min="4338" max="4339" width="20.5" style="2" customWidth="1"/>
    <col min="4340" max="4341" width="10.125" style="2" customWidth="1"/>
    <col min="4342" max="4589" width="9" style="2"/>
    <col min="4590" max="4590" width="34.75" style="2" customWidth="1"/>
    <col min="4591" max="4592" width="19.875" style="2" customWidth="1"/>
    <col min="4593" max="4593" width="35.875" style="2" customWidth="1"/>
    <col min="4594" max="4595" width="20.5" style="2" customWidth="1"/>
    <col min="4596" max="4597" width="10.125" style="2" customWidth="1"/>
    <col min="4598" max="4845" width="9" style="2"/>
    <col min="4846" max="4846" width="34.75" style="2" customWidth="1"/>
    <col min="4847" max="4848" width="19.875" style="2" customWidth="1"/>
    <col min="4849" max="4849" width="35.875" style="2" customWidth="1"/>
    <col min="4850" max="4851" width="20.5" style="2" customWidth="1"/>
    <col min="4852" max="4853" width="10.125" style="2" customWidth="1"/>
    <col min="4854" max="5101" width="9" style="2"/>
    <col min="5102" max="5102" width="34.75" style="2" customWidth="1"/>
    <col min="5103" max="5104" width="19.875" style="2" customWidth="1"/>
    <col min="5105" max="5105" width="35.875" style="2" customWidth="1"/>
    <col min="5106" max="5107" width="20.5" style="2" customWidth="1"/>
    <col min="5108" max="5109" width="10.125" style="2" customWidth="1"/>
    <col min="5110" max="5357" width="9" style="2"/>
    <col min="5358" max="5358" width="34.75" style="2" customWidth="1"/>
    <col min="5359" max="5360" width="19.875" style="2" customWidth="1"/>
    <col min="5361" max="5361" width="35.875" style="2" customWidth="1"/>
    <col min="5362" max="5363" width="20.5" style="2" customWidth="1"/>
    <col min="5364" max="5365" width="10.125" style="2" customWidth="1"/>
    <col min="5366" max="5613" width="9" style="2"/>
    <col min="5614" max="5614" width="34.75" style="2" customWidth="1"/>
    <col min="5615" max="5616" width="19.875" style="2" customWidth="1"/>
    <col min="5617" max="5617" width="35.875" style="2" customWidth="1"/>
    <col min="5618" max="5619" width="20.5" style="2" customWidth="1"/>
    <col min="5620" max="5621" width="10.125" style="2" customWidth="1"/>
    <col min="5622" max="5869" width="9" style="2"/>
    <col min="5870" max="5870" width="34.75" style="2" customWidth="1"/>
    <col min="5871" max="5872" width="19.875" style="2" customWidth="1"/>
    <col min="5873" max="5873" width="35.875" style="2" customWidth="1"/>
    <col min="5874" max="5875" width="20.5" style="2" customWidth="1"/>
    <col min="5876" max="5877" width="10.125" style="2" customWidth="1"/>
    <col min="5878" max="6125" width="9" style="2"/>
    <col min="6126" max="6126" width="34.75" style="2" customWidth="1"/>
    <col min="6127" max="6128" width="19.875" style="2" customWidth="1"/>
    <col min="6129" max="6129" width="35.875" style="2" customWidth="1"/>
    <col min="6130" max="6131" width="20.5" style="2" customWidth="1"/>
    <col min="6132" max="6133" width="10.125" style="2" customWidth="1"/>
    <col min="6134" max="6381" width="9" style="2"/>
    <col min="6382" max="6382" width="34.75" style="2" customWidth="1"/>
    <col min="6383" max="6384" width="19.875" style="2" customWidth="1"/>
    <col min="6385" max="6385" width="35.875" style="2" customWidth="1"/>
    <col min="6386" max="6387" width="20.5" style="2" customWidth="1"/>
    <col min="6388" max="6389" width="10.125" style="2" customWidth="1"/>
    <col min="6390" max="6637" width="9" style="2"/>
    <col min="6638" max="6638" width="34.75" style="2" customWidth="1"/>
    <col min="6639" max="6640" width="19.875" style="2" customWidth="1"/>
    <col min="6641" max="6641" width="35.875" style="2" customWidth="1"/>
    <col min="6642" max="6643" width="20.5" style="2" customWidth="1"/>
    <col min="6644" max="6645" width="10.125" style="2" customWidth="1"/>
    <col min="6646" max="6893" width="9" style="2"/>
    <col min="6894" max="6894" width="34.75" style="2" customWidth="1"/>
    <col min="6895" max="6896" width="19.875" style="2" customWidth="1"/>
    <col min="6897" max="6897" width="35.875" style="2" customWidth="1"/>
    <col min="6898" max="6899" width="20.5" style="2" customWidth="1"/>
    <col min="6900" max="6901" width="10.125" style="2" customWidth="1"/>
    <col min="6902" max="7149" width="9" style="2"/>
    <col min="7150" max="7150" width="34.75" style="2" customWidth="1"/>
    <col min="7151" max="7152" width="19.875" style="2" customWidth="1"/>
    <col min="7153" max="7153" width="35.875" style="2" customWidth="1"/>
    <col min="7154" max="7155" width="20.5" style="2" customWidth="1"/>
    <col min="7156" max="7157" width="10.125" style="2" customWidth="1"/>
    <col min="7158" max="7405" width="9" style="2"/>
    <col min="7406" max="7406" width="34.75" style="2" customWidth="1"/>
    <col min="7407" max="7408" width="19.875" style="2" customWidth="1"/>
    <col min="7409" max="7409" width="35.875" style="2" customWidth="1"/>
    <col min="7410" max="7411" width="20.5" style="2" customWidth="1"/>
    <col min="7412" max="7413" width="10.125" style="2" customWidth="1"/>
    <col min="7414" max="7661" width="9" style="2"/>
    <col min="7662" max="7662" width="34.75" style="2" customWidth="1"/>
    <col min="7663" max="7664" width="19.875" style="2" customWidth="1"/>
    <col min="7665" max="7665" width="35.875" style="2" customWidth="1"/>
    <col min="7666" max="7667" width="20.5" style="2" customWidth="1"/>
    <col min="7668" max="7669" width="10.125" style="2" customWidth="1"/>
    <col min="7670" max="7917" width="9" style="2"/>
    <col min="7918" max="7918" width="34.75" style="2" customWidth="1"/>
    <col min="7919" max="7920" width="19.875" style="2" customWidth="1"/>
    <col min="7921" max="7921" width="35.875" style="2" customWidth="1"/>
    <col min="7922" max="7923" width="20.5" style="2" customWidth="1"/>
    <col min="7924" max="7925" width="10.125" style="2" customWidth="1"/>
    <col min="7926" max="8173" width="9" style="2"/>
    <col min="8174" max="8174" width="34.75" style="2" customWidth="1"/>
    <col min="8175" max="8176" width="19.875" style="2" customWidth="1"/>
    <col min="8177" max="8177" width="35.875" style="2" customWidth="1"/>
    <col min="8178" max="8179" width="20.5" style="2" customWidth="1"/>
    <col min="8180" max="8181" width="10.125" style="2" customWidth="1"/>
    <col min="8182" max="8429" width="9" style="2"/>
    <col min="8430" max="8430" width="34.75" style="2" customWidth="1"/>
    <col min="8431" max="8432" width="19.875" style="2" customWidth="1"/>
    <col min="8433" max="8433" width="35.875" style="2" customWidth="1"/>
    <col min="8434" max="8435" width="20.5" style="2" customWidth="1"/>
    <col min="8436" max="8437" width="10.125" style="2" customWidth="1"/>
    <col min="8438" max="8685" width="9" style="2"/>
    <col min="8686" max="8686" width="34.75" style="2" customWidth="1"/>
    <col min="8687" max="8688" width="19.875" style="2" customWidth="1"/>
    <col min="8689" max="8689" width="35.875" style="2" customWidth="1"/>
    <col min="8690" max="8691" width="20.5" style="2" customWidth="1"/>
    <col min="8692" max="8693" width="10.125" style="2" customWidth="1"/>
    <col min="8694" max="8941" width="9" style="2"/>
    <col min="8942" max="8942" width="34.75" style="2" customWidth="1"/>
    <col min="8943" max="8944" width="19.875" style="2" customWidth="1"/>
    <col min="8945" max="8945" width="35.875" style="2" customWidth="1"/>
    <col min="8946" max="8947" width="20.5" style="2" customWidth="1"/>
    <col min="8948" max="8949" width="10.125" style="2" customWidth="1"/>
    <col min="8950" max="9197" width="9" style="2"/>
    <col min="9198" max="9198" width="34.75" style="2" customWidth="1"/>
    <col min="9199" max="9200" width="19.875" style="2" customWidth="1"/>
    <col min="9201" max="9201" width="35.875" style="2" customWidth="1"/>
    <col min="9202" max="9203" width="20.5" style="2" customWidth="1"/>
    <col min="9204" max="9205" width="10.125" style="2" customWidth="1"/>
    <col min="9206" max="9453" width="9" style="2"/>
    <col min="9454" max="9454" width="34.75" style="2" customWidth="1"/>
    <col min="9455" max="9456" width="19.875" style="2" customWidth="1"/>
    <col min="9457" max="9457" width="35.875" style="2" customWidth="1"/>
    <col min="9458" max="9459" width="20.5" style="2" customWidth="1"/>
    <col min="9460" max="9461" width="10.125" style="2" customWidth="1"/>
    <col min="9462" max="9709" width="9" style="2"/>
    <col min="9710" max="9710" width="34.75" style="2" customWidth="1"/>
    <col min="9711" max="9712" width="19.875" style="2" customWidth="1"/>
    <col min="9713" max="9713" width="35.875" style="2" customWidth="1"/>
    <col min="9714" max="9715" width="20.5" style="2" customWidth="1"/>
    <col min="9716" max="9717" width="10.125" style="2" customWidth="1"/>
    <col min="9718" max="9965" width="9" style="2"/>
    <col min="9966" max="9966" width="34.75" style="2" customWidth="1"/>
    <col min="9967" max="9968" width="19.875" style="2" customWidth="1"/>
    <col min="9969" max="9969" width="35.875" style="2" customWidth="1"/>
    <col min="9970" max="9971" width="20.5" style="2" customWidth="1"/>
    <col min="9972" max="9973" width="10.125" style="2" customWidth="1"/>
    <col min="9974" max="10221" width="9" style="2"/>
    <col min="10222" max="10222" width="34.75" style="2" customWidth="1"/>
    <col min="10223" max="10224" width="19.875" style="2" customWidth="1"/>
    <col min="10225" max="10225" width="35.875" style="2" customWidth="1"/>
    <col min="10226" max="10227" width="20.5" style="2" customWidth="1"/>
    <col min="10228" max="10229" width="10.125" style="2" customWidth="1"/>
    <col min="10230" max="10477" width="9" style="2"/>
    <col min="10478" max="10478" width="34.75" style="2" customWidth="1"/>
    <col min="10479" max="10480" width="19.875" style="2" customWidth="1"/>
    <col min="10481" max="10481" width="35.875" style="2" customWidth="1"/>
    <col min="10482" max="10483" width="20.5" style="2" customWidth="1"/>
    <col min="10484" max="10485" width="10.125" style="2" customWidth="1"/>
    <col min="10486" max="10733" width="9" style="2"/>
    <col min="10734" max="10734" width="34.75" style="2" customWidth="1"/>
    <col min="10735" max="10736" width="19.875" style="2" customWidth="1"/>
    <col min="10737" max="10737" width="35.875" style="2" customWidth="1"/>
    <col min="10738" max="10739" width="20.5" style="2" customWidth="1"/>
    <col min="10740" max="10741" width="10.125" style="2" customWidth="1"/>
    <col min="10742" max="10989" width="9" style="2"/>
    <col min="10990" max="10990" width="34.75" style="2" customWidth="1"/>
    <col min="10991" max="10992" width="19.875" style="2" customWidth="1"/>
    <col min="10993" max="10993" width="35.875" style="2" customWidth="1"/>
    <col min="10994" max="10995" width="20.5" style="2" customWidth="1"/>
    <col min="10996" max="10997" width="10.125" style="2" customWidth="1"/>
    <col min="10998" max="11245" width="9" style="2"/>
    <col min="11246" max="11246" width="34.75" style="2" customWidth="1"/>
    <col min="11247" max="11248" width="19.875" style="2" customWidth="1"/>
    <col min="11249" max="11249" width="35.875" style="2" customWidth="1"/>
    <col min="11250" max="11251" width="20.5" style="2" customWidth="1"/>
    <col min="11252" max="11253" width="10.125" style="2" customWidth="1"/>
    <col min="11254" max="11501" width="9" style="2"/>
    <col min="11502" max="11502" width="34.75" style="2" customWidth="1"/>
    <col min="11503" max="11504" width="19.875" style="2" customWidth="1"/>
    <col min="11505" max="11505" width="35.875" style="2" customWidth="1"/>
    <col min="11506" max="11507" width="20.5" style="2" customWidth="1"/>
    <col min="11508" max="11509" width="10.125" style="2" customWidth="1"/>
    <col min="11510" max="11757" width="9" style="2"/>
    <col min="11758" max="11758" width="34.75" style="2" customWidth="1"/>
    <col min="11759" max="11760" width="19.875" style="2" customWidth="1"/>
    <col min="11761" max="11761" width="35.875" style="2" customWidth="1"/>
    <col min="11762" max="11763" width="20.5" style="2" customWidth="1"/>
    <col min="11764" max="11765" width="10.125" style="2" customWidth="1"/>
    <col min="11766" max="12013" width="9" style="2"/>
    <col min="12014" max="12014" width="34.75" style="2" customWidth="1"/>
    <col min="12015" max="12016" width="19.875" style="2" customWidth="1"/>
    <col min="12017" max="12017" width="35.875" style="2" customWidth="1"/>
    <col min="12018" max="12019" width="20.5" style="2" customWidth="1"/>
    <col min="12020" max="12021" width="10.125" style="2" customWidth="1"/>
    <col min="12022" max="12269" width="9" style="2"/>
    <col min="12270" max="12270" width="34.75" style="2" customWidth="1"/>
    <col min="12271" max="12272" width="19.875" style="2" customWidth="1"/>
    <col min="12273" max="12273" width="35.875" style="2" customWidth="1"/>
    <col min="12274" max="12275" width="20.5" style="2" customWidth="1"/>
    <col min="12276" max="12277" width="10.125" style="2" customWidth="1"/>
    <col min="12278" max="12525" width="9" style="2"/>
    <col min="12526" max="12526" width="34.75" style="2" customWidth="1"/>
    <col min="12527" max="12528" width="19.875" style="2" customWidth="1"/>
    <col min="12529" max="12529" width="35.875" style="2" customWidth="1"/>
    <col min="12530" max="12531" width="20.5" style="2" customWidth="1"/>
    <col min="12532" max="12533" width="10.125" style="2" customWidth="1"/>
    <col min="12534" max="12781" width="9" style="2"/>
    <col min="12782" max="12782" width="34.75" style="2" customWidth="1"/>
    <col min="12783" max="12784" width="19.875" style="2" customWidth="1"/>
    <col min="12785" max="12785" width="35.875" style="2" customWidth="1"/>
    <col min="12786" max="12787" width="20.5" style="2" customWidth="1"/>
    <col min="12788" max="12789" width="10.125" style="2" customWidth="1"/>
    <col min="12790" max="13037" width="9" style="2"/>
    <col min="13038" max="13038" width="34.75" style="2" customWidth="1"/>
    <col min="13039" max="13040" width="19.875" style="2" customWidth="1"/>
    <col min="13041" max="13041" width="35.875" style="2" customWidth="1"/>
    <col min="13042" max="13043" width="20.5" style="2" customWidth="1"/>
    <col min="13044" max="13045" width="10.125" style="2" customWidth="1"/>
    <col min="13046" max="13293" width="9" style="2"/>
    <col min="13294" max="13294" width="34.75" style="2" customWidth="1"/>
    <col min="13295" max="13296" width="19.875" style="2" customWidth="1"/>
    <col min="13297" max="13297" width="35.875" style="2" customWidth="1"/>
    <col min="13298" max="13299" width="20.5" style="2" customWidth="1"/>
    <col min="13300" max="13301" width="10.125" style="2" customWidth="1"/>
    <col min="13302" max="13549" width="9" style="2"/>
    <col min="13550" max="13550" width="34.75" style="2" customWidth="1"/>
    <col min="13551" max="13552" width="19.875" style="2" customWidth="1"/>
    <col min="13553" max="13553" width="35.875" style="2" customWidth="1"/>
    <col min="13554" max="13555" width="20.5" style="2" customWidth="1"/>
    <col min="13556" max="13557" width="10.125" style="2" customWidth="1"/>
    <col min="13558" max="13805" width="9" style="2"/>
    <col min="13806" max="13806" width="34.75" style="2" customWidth="1"/>
    <col min="13807" max="13808" width="19.875" style="2" customWidth="1"/>
    <col min="13809" max="13809" width="35.875" style="2" customWidth="1"/>
    <col min="13810" max="13811" width="20.5" style="2" customWidth="1"/>
    <col min="13812" max="13813" width="10.125" style="2" customWidth="1"/>
    <col min="13814" max="14061" width="9" style="2"/>
    <col min="14062" max="14062" width="34.75" style="2" customWidth="1"/>
    <col min="14063" max="14064" width="19.875" style="2" customWidth="1"/>
    <col min="14065" max="14065" width="35.875" style="2" customWidth="1"/>
    <col min="14066" max="14067" width="20.5" style="2" customWidth="1"/>
    <col min="14068" max="14069" width="10.125" style="2" customWidth="1"/>
    <col min="14070" max="14317" width="9" style="2"/>
    <col min="14318" max="14318" width="34.75" style="2" customWidth="1"/>
    <col min="14319" max="14320" width="19.875" style="2" customWidth="1"/>
    <col min="14321" max="14321" width="35.875" style="2" customWidth="1"/>
    <col min="14322" max="14323" width="20.5" style="2" customWidth="1"/>
    <col min="14324" max="14325" width="10.125" style="2" customWidth="1"/>
    <col min="14326" max="14573" width="9" style="2"/>
    <col min="14574" max="14574" width="34.75" style="2" customWidth="1"/>
    <col min="14575" max="14576" width="19.875" style="2" customWidth="1"/>
    <col min="14577" max="14577" width="35.875" style="2" customWidth="1"/>
    <col min="14578" max="14579" width="20.5" style="2" customWidth="1"/>
    <col min="14580" max="14581" width="10.125" style="2" customWidth="1"/>
    <col min="14582" max="14829" width="9" style="2"/>
    <col min="14830" max="14830" width="34.75" style="2" customWidth="1"/>
    <col min="14831" max="14832" width="19.875" style="2" customWidth="1"/>
    <col min="14833" max="14833" width="35.875" style="2" customWidth="1"/>
    <col min="14834" max="14835" width="20.5" style="2" customWidth="1"/>
    <col min="14836" max="14837" width="10.125" style="2" customWidth="1"/>
    <col min="14838" max="15085" width="9" style="2"/>
    <col min="15086" max="15086" width="34.75" style="2" customWidth="1"/>
    <col min="15087" max="15088" width="19.875" style="2" customWidth="1"/>
    <col min="15089" max="15089" width="35.875" style="2" customWidth="1"/>
    <col min="15090" max="15091" width="20.5" style="2" customWidth="1"/>
    <col min="15092" max="15093" width="10.125" style="2" customWidth="1"/>
    <col min="15094" max="15341" width="9" style="2"/>
    <col min="15342" max="15342" width="34.75" style="2" customWidth="1"/>
    <col min="15343" max="15344" width="19.875" style="2" customWidth="1"/>
    <col min="15345" max="15345" width="35.875" style="2" customWidth="1"/>
    <col min="15346" max="15347" width="20.5" style="2" customWidth="1"/>
    <col min="15348" max="15349" width="10.125" style="2" customWidth="1"/>
    <col min="15350" max="15597" width="9" style="2"/>
    <col min="15598" max="15598" width="34.75" style="2" customWidth="1"/>
    <col min="15599" max="15600" width="19.875" style="2" customWidth="1"/>
    <col min="15601" max="15601" width="35.875" style="2" customWidth="1"/>
    <col min="15602" max="15603" width="20.5" style="2" customWidth="1"/>
    <col min="15604" max="15605" width="10.125" style="2" customWidth="1"/>
    <col min="15606" max="15853" width="9" style="2"/>
    <col min="15854" max="15854" width="34.75" style="2" customWidth="1"/>
    <col min="15855" max="15856" width="19.875" style="2" customWidth="1"/>
    <col min="15857" max="15857" width="35.875" style="2" customWidth="1"/>
    <col min="15858" max="15859" width="20.5" style="2" customWidth="1"/>
    <col min="15860" max="15861" width="10.125" style="2" customWidth="1"/>
    <col min="15862" max="16109" width="9" style="2"/>
    <col min="16110" max="16110" width="34.75" style="2" customWidth="1"/>
    <col min="16111" max="16112" width="19.875" style="2" customWidth="1"/>
    <col min="16113" max="16113" width="35.875" style="2" customWidth="1"/>
    <col min="16114" max="16115" width="20.5" style="2" customWidth="1"/>
    <col min="16116" max="16117" width="10.125" style="2" customWidth="1"/>
    <col min="16118" max="16384" width="9" style="2"/>
  </cols>
  <sheetData>
    <row r="1" ht="24.75" customHeight="1" spans="1:1">
      <c r="A1" s="3" t="s">
        <v>1173</v>
      </c>
    </row>
    <row r="2" ht="38.25" customHeight="1" spans="1:6">
      <c r="A2" s="4" t="s">
        <v>1174</v>
      </c>
      <c r="B2" s="4"/>
      <c r="C2" s="4"/>
      <c r="D2" s="4"/>
      <c r="E2" s="4"/>
      <c r="F2" s="4"/>
    </row>
    <row r="3" ht="24.75" customHeight="1" spans="5:6">
      <c r="E3" s="11" t="s">
        <v>26</v>
      </c>
      <c r="F3" s="11"/>
    </row>
    <row r="4" s="1" customFormat="1" ht="24.75" customHeight="1" spans="1:6">
      <c r="A4" s="5" t="s">
        <v>1175</v>
      </c>
      <c r="B4" s="5"/>
      <c r="C4" s="5"/>
      <c r="D4" s="5" t="s">
        <v>1176</v>
      </c>
      <c r="E4" s="5"/>
      <c r="F4" s="5"/>
    </row>
    <row r="5" s="1" customFormat="1" ht="24.75" customHeight="1" spans="1:6">
      <c r="A5" s="5" t="s">
        <v>1122</v>
      </c>
      <c r="B5" s="5" t="s">
        <v>62</v>
      </c>
      <c r="C5" s="5" t="s">
        <v>29</v>
      </c>
      <c r="D5" s="5" t="s">
        <v>1122</v>
      </c>
      <c r="E5" s="5" t="s">
        <v>62</v>
      </c>
      <c r="F5" s="5" t="s">
        <v>29</v>
      </c>
    </row>
    <row r="6" ht="24.75" customHeight="1" spans="1:6">
      <c r="A6" s="6" t="s">
        <v>1177</v>
      </c>
      <c r="B6" s="6"/>
      <c r="C6" s="6"/>
      <c r="D6" s="6" t="s">
        <v>1178</v>
      </c>
      <c r="E6" s="7"/>
      <c r="F6" s="6"/>
    </row>
    <row r="7" ht="24.75" customHeight="1" spans="1:6">
      <c r="A7" s="6" t="s">
        <v>1179</v>
      </c>
      <c r="B7" s="7"/>
      <c r="C7" s="6"/>
      <c r="D7" s="6" t="s">
        <v>1180</v>
      </c>
      <c r="E7" s="7"/>
      <c r="F7" s="6"/>
    </row>
    <row r="8" ht="24.75" customHeight="1" spans="1:6">
      <c r="A8" s="6" t="s">
        <v>1181</v>
      </c>
      <c r="B8" s="7"/>
      <c r="C8" s="6"/>
      <c r="D8" s="6" t="s">
        <v>1182</v>
      </c>
      <c r="E8" s="7"/>
      <c r="F8" s="6"/>
    </row>
    <row r="9" ht="24.75" customHeight="1" spans="1:6">
      <c r="A9" s="6" t="s">
        <v>1183</v>
      </c>
      <c r="B9" s="7"/>
      <c r="C9" s="6"/>
      <c r="D9" s="6" t="s">
        <v>1184</v>
      </c>
      <c r="E9" s="7"/>
      <c r="F9" s="6"/>
    </row>
    <row r="10" ht="24.75" customHeight="1" spans="1:6">
      <c r="A10" s="6" t="s">
        <v>1185</v>
      </c>
      <c r="B10" s="7"/>
      <c r="C10" s="6"/>
      <c r="D10" s="6" t="s">
        <v>1186</v>
      </c>
      <c r="E10" s="7"/>
      <c r="F10" s="6"/>
    </row>
    <row r="11" ht="24.75" customHeight="1" spans="1:6">
      <c r="A11" s="6"/>
      <c r="B11" s="7"/>
      <c r="C11" s="6"/>
      <c r="D11" s="6" t="s">
        <v>1187</v>
      </c>
      <c r="E11" s="7"/>
      <c r="F11" s="6"/>
    </row>
    <row r="12" ht="24.75" customHeight="1" spans="1:6">
      <c r="A12" s="6"/>
      <c r="B12" s="7"/>
      <c r="C12" s="6"/>
      <c r="D12" s="6" t="s">
        <v>1188</v>
      </c>
      <c r="E12" s="7"/>
      <c r="F12" s="6"/>
    </row>
    <row r="13" ht="24.75" customHeight="1" spans="1:6">
      <c r="A13" s="6"/>
      <c r="B13" s="7"/>
      <c r="C13" s="6"/>
      <c r="D13" s="6"/>
      <c r="E13" s="7"/>
      <c r="F13" s="6"/>
    </row>
    <row r="14" ht="24.75" customHeight="1" spans="1:6">
      <c r="A14" s="6" t="s">
        <v>1189</v>
      </c>
      <c r="B14" s="7"/>
      <c r="C14" s="6"/>
      <c r="D14" s="6" t="s">
        <v>1190</v>
      </c>
      <c r="E14" s="7"/>
      <c r="F14" s="6"/>
    </row>
    <row r="15" ht="24.75" customHeight="1" spans="1:6">
      <c r="A15" s="6" t="s">
        <v>1191</v>
      </c>
      <c r="B15" s="7"/>
      <c r="C15" s="6"/>
      <c r="D15" s="6" t="s">
        <v>1192</v>
      </c>
      <c r="E15" s="7"/>
      <c r="F15" s="6"/>
    </row>
    <row r="16" ht="24.75" customHeight="1" spans="1:6">
      <c r="A16" s="6" t="s">
        <v>1193</v>
      </c>
      <c r="B16" s="7"/>
      <c r="C16" s="6"/>
      <c r="D16" s="6" t="s">
        <v>1194</v>
      </c>
      <c r="E16" s="7"/>
      <c r="F16" s="6"/>
    </row>
    <row r="17" ht="24.75" customHeight="1" spans="1:6">
      <c r="A17" s="6"/>
      <c r="B17" s="7"/>
      <c r="C17" s="6"/>
      <c r="D17" s="6" t="s">
        <v>1195</v>
      </c>
      <c r="E17" s="7"/>
      <c r="F17" s="6"/>
    </row>
    <row r="18" ht="24.75" customHeight="1" spans="1:6">
      <c r="A18" s="6"/>
      <c r="B18" s="7"/>
      <c r="C18" s="6"/>
      <c r="D18" s="6"/>
      <c r="E18" s="7"/>
      <c r="F18" s="6"/>
    </row>
    <row r="19" ht="24.75" customHeight="1" spans="1:6">
      <c r="A19" s="6" t="s">
        <v>1196</v>
      </c>
      <c r="B19" s="7"/>
      <c r="C19" s="6"/>
      <c r="D19" s="6" t="s">
        <v>1197</v>
      </c>
      <c r="E19" s="7"/>
      <c r="F19" s="6"/>
    </row>
    <row r="20" ht="24.75" customHeight="1"/>
  </sheetData>
  <mergeCells count="4">
    <mergeCell ref="A2:F2"/>
    <mergeCell ref="E3:F3"/>
    <mergeCell ref="A4:C4"/>
    <mergeCell ref="D4:F4"/>
  </mergeCells>
  <printOptions horizontalCentered="1"/>
  <pageMargins left="0.708661417322835" right="0.708661417322835" top="0.748031496062992" bottom="0.748031496062992" header="0.31496062992126" footer="0.31496062992126"/>
  <pageSetup paperSize="9" fitToHeight="1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workbookViewId="0">
      <selection activeCell="G24" sqref="G24"/>
    </sheetView>
  </sheetViews>
  <sheetFormatPr defaultColWidth="9" defaultRowHeight="14.25" outlineLevelCol="5"/>
  <cols>
    <col min="1" max="1" width="34.75" style="2" customWidth="1"/>
    <col min="2" max="3" width="14.125" style="2" customWidth="1"/>
    <col min="4" max="4" width="35.875" style="2" customWidth="1"/>
    <col min="5" max="6" width="16.25" style="2" customWidth="1"/>
    <col min="7" max="245" width="9" style="2"/>
    <col min="246" max="246" width="34.75" style="2" customWidth="1"/>
    <col min="247" max="248" width="19.875" style="2" customWidth="1"/>
    <col min="249" max="249" width="35.875" style="2" customWidth="1"/>
    <col min="250" max="251" width="20.5" style="2" customWidth="1"/>
    <col min="252" max="253" width="10.125" style="2" customWidth="1"/>
    <col min="254" max="501" width="9" style="2"/>
    <col min="502" max="502" width="34.75" style="2" customWidth="1"/>
    <col min="503" max="504" width="19.875" style="2" customWidth="1"/>
    <col min="505" max="505" width="35.875" style="2" customWidth="1"/>
    <col min="506" max="507" width="20.5" style="2" customWidth="1"/>
    <col min="508" max="509" width="10.125" style="2" customWidth="1"/>
    <col min="510" max="757" width="9" style="2"/>
    <col min="758" max="758" width="34.75" style="2" customWidth="1"/>
    <col min="759" max="760" width="19.875" style="2" customWidth="1"/>
    <col min="761" max="761" width="35.875" style="2" customWidth="1"/>
    <col min="762" max="763" width="20.5" style="2" customWidth="1"/>
    <col min="764" max="765" width="10.125" style="2" customWidth="1"/>
    <col min="766" max="1013" width="9" style="2"/>
    <col min="1014" max="1014" width="34.75" style="2" customWidth="1"/>
    <col min="1015" max="1016" width="19.875" style="2" customWidth="1"/>
    <col min="1017" max="1017" width="35.875" style="2" customWidth="1"/>
    <col min="1018" max="1019" width="20.5" style="2" customWidth="1"/>
    <col min="1020" max="1021" width="10.125" style="2" customWidth="1"/>
    <col min="1022" max="1269" width="9" style="2"/>
    <col min="1270" max="1270" width="34.75" style="2" customWidth="1"/>
    <col min="1271" max="1272" width="19.875" style="2" customWidth="1"/>
    <col min="1273" max="1273" width="35.875" style="2" customWidth="1"/>
    <col min="1274" max="1275" width="20.5" style="2" customWidth="1"/>
    <col min="1276" max="1277" width="10.125" style="2" customWidth="1"/>
    <col min="1278" max="1525" width="9" style="2"/>
    <col min="1526" max="1526" width="34.75" style="2" customWidth="1"/>
    <col min="1527" max="1528" width="19.875" style="2" customWidth="1"/>
    <col min="1529" max="1529" width="35.875" style="2" customWidth="1"/>
    <col min="1530" max="1531" width="20.5" style="2" customWidth="1"/>
    <col min="1532" max="1533" width="10.125" style="2" customWidth="1"/>
    <col min="1534" max="1781" width="9" style="2"/>
    <col min="1782" max="1782" width="34.75" style="2" customWidth="1"/>
    <col min="1783" max="1784" width="19.875" style="2" customWidth="1"/>
    <col min="1785" max="1785" width="35.875" style="2" customWidth="1"/>
    <col min="1786" max="1787" width="20.5" style="2" customWidth="1"/>
    <col min="1788" max="1789" width="10.125" style="2" customWidth="1"/>
    <col min="1790" max="2037" width="9" style="2"/>
    <col min="2038" max="2038" width="34.75" style="2" customWidth="1"/>
    <col min="2039" max="2040" width="19.875" style="2" customWidth="1"/>
    <col min="2041" max="2041" width="35.875" style="2" customWidth="1"/>
    <col min="2042" max="2043" width="20.5" style="2" customWidth="1"/>
    <col min="2044" max="2045" width="10.125" style="2" customWidth="1"/>
    <col min="2046" max="2293" width="9" style="2"/>
    <col min="2294" max="2294" width="34.75" style="2" customWidth="1"/>
    <col min="2295" max="2296" width="19.875" style="2" customWidth="1"/>
    <col min="2297" max="2297" width="35.875" style="2" customWidth="1"/>
    <col min="2298" max="2299" width="20.5" style="2" customWidth="1"/>
    <col min="2300" max="2301" width="10.125" style="2" customWidth="1"/>
    <col min="2302" max="2549" width="9" style="2"/>
    <col min="2550" max="2550" width="34.75" style="2" customWidth="1"/>
    <col min="2551" max="2552" width="19.875" style="2" customWidth="1"/>
    <col min="2553" max="2553" width="35.875" style="2" customWidth="1"/>
    <col min="2554" max="2555" width="20.5" style="2" customWidth="1"/>
    <col min="2556" max="2557" width="10.125" style="2" customWidth="1"/>
    <col min="2558" max="2805" width="9" style="2"/>
    <col min="2806" max="2806" width="34.75" style="2" customWidth="1"/>
    <col min="2807" max="2808" width="19.875" style="2" customWidth="1"/>
    <col min="2809" max="2809" width="35.875" style="2" customWidth="1"/>
    <col min="2810" max="2811" width="20.5" style="2" customWidth="1"/>
    <col min="2812" max="2813" width="10.125" style="2" customWidth="1"/>
    <col min="2814" max="3061" width="9" style="2"/>
    <col min="3062" max="3062" width="34.75" style="2" customWidth="1"/>
    <col min="3063" max="3064" width="19.875" style="2" customWidth="1"/>
    <col min="3065" max="3065" width="35.875" style="2" customWidth="1"/>
    <col min="3066" max="3067" width="20.5" style="2" customWidth="1"/>
    <col min="3068" max="3069" width="10.125" style="2" customWidth="1"/>
    <col min="3070" max="3317" width="9" style="2"/>
    <col min="3318" max="3318" width="34.75" style="2" customWidth="1"/>
    <col min="3319" max="3320" width="19.875" style="2" customWidth="1"/>
    <col min="3321" max="3321" width="35.875" style="2" customWidth="1"/>
    <col min="3322" max="3323" width="20.5" style="2" customWidth="1"/>
    <col min="3324" max="3325" width="10.125" style="2" customWidth="1"/>
    <col min="3326" max="3573" width="9" style="2"/>
    <col min="3574" max="3574" width="34.75" style="2" customWidth="1"/>
    <col min="3575" max="3576" width="19.875" style="2" customWidth="1"/>
    <col min="3577" max="3577" width="35.875" style="2" customWidth="1"/>
    <col min="3578" max="3579" width="20.5" style="2" customWidth="1"/>
    <col min="3580" max="3581" width="10.125" style="2" customWidth="1"/>
    <col min="3582" max="3829" width="9" style="2"/>
    <col min="3830" max="3830" width="34.75" style="2" customWidth="1"/>
    <col min="3831" max="3832" width="19.875" style="2" customWidth="1"/>
    <col min="3833" max="3833" width="35.875" style="2" customWidth="1"/>
    <col min="3834" max="3835" width="20.5" style="2" customWidth="1"/>
    <col min="3836" max="3837" width="10.125" style="2" customWidth="1"/>
    <col min="3838" max="4085" width="9" style="2"/>
    <col min="4086" max="4086" width="34.75" style="2" customWidth="1"/>
    <col min="4087" max="4088" width="19.875" style="2" customWidth="1"/>
    <col min="4089" max="4089" width="35.875" style="2" customWidth="1"/>
    <col min="4090" max="4091" width="20.5" style="2" customWidth="1"/>
    <col min="4092" max="4093" width="10.125" style="2" customWidth="1"/>
    <col min="4094" max="4341" width="9" style="2"/>
    <col min="4342" max="4342" width="34.75" style="2" customWidth="1"/>
    <col min="4343" max="4344" width="19.875" style="2" customWidth="1"/>
    <col min="4345" max="4345" width="35.875" style="2" customWidth="1"/>
    <col min="4346" max="4347" width="20.5" style="2" customWidth="1"/>
    <col min="4348" max="4349" width="10.125" style="2" customWidth="1"/>
    <col min="4350" max="4597" width="9" style="2"/>
    <col min="4598" max="4598" width="34.75" style="2" customWidth="1"/>
    <col min="4599" max="4600" width="19.875" style="2" customWidth="1"/>
    <col min="4601" max="4601" width="35.875" style="2" customWidth="1"/>
    <col min="4602" max="4603" width="20.5" style="2" customWidth="1"/>
    <col min="4604" max="4605" width="10.125" style="2" customWidth="1"/>
    <col min="4606" max="4853" width="9" style="2"/>
    <col min="4854" max="4854" width="34.75" style="2" customWidth="1"/>
    <col min="4855" max="4856" width="19.875" style="2" customWidth="1"/>
    <col min="4857" max="4857" width="35.875" style="2" customWidth="1"/>
    <col min="4858" max="4859" width="20.5" style="2" customWidth="1"/>
    <col min="4860" max="4861" width="10.125" style="2" customWidth="1"/>
    <col min="4862" max="5109" width="9" style="2"/>
    <col min="5110" max="5110" width="34.75" style="2" customWidth="1"/>
    <col min="5111" max="5112" width="19.875" style="2" customWidth="1"/>
    <col min="5113" max="5113" width="35.875" style="2" customWidth="1"/>
    <col min="5114" max="5115" width="20.5" style="2" customWidth="1"/>
    <col min="5116" max="5117" width="10.125" style="2" customWidth="1"/>
    <col min="5118" max="5365" width="9" style="2"/>
    <col min="5366" max="5366" width="34.75" style="2" customWidth="1"/>
    <col min="5367" max="5368" width="19.875" style="2" customWidth="1"/>
    <col min="5369" max="5369" width="35.875" style="2" customWidth="1"/>
    <col min="5370" max="5371" width="20.5" style="2" customWidth="1"/>
    <col min="5372" max="5373" width="10.125" style="2" customWidth="1"/>
    <col min="5374" max="5621" width="9" style="2"/>
    <col min="5622" max="5622" width="34.75" style="2" customWidth="1"/>
    <col min="5623" max="5624" width="19.875" style="2" customWidth="1"/>
    <col min="5625" max="5625" width="35.875" style="2" customWidth="1"/>
    <col min="5626" max="5627" width="20.5" style="2" customWidth="1"/>
    <col min="5628" max="5629" width="10.125" style="2" customWidth="1"/>
    <col min="5630" max="5877" width="9" style="2"/>
    <col min="5878" max="5878" width="34.75" style="2" customWidth="1"/>
    <col min="5879" max="5880" width="19.875" style="2" customWidth="1"/>
    <col min="5881" max="5881" width="35.875" style="2" customWidth="1"/>
    <col min="5882" max="5883" width="20.5" style="2" customWidth="1"/>
    <col min="5884" max="5885" width="10.125" style="2" customWidth="1"/>
    <col min="5886" max="6133" width="9" style="2"/>
    <col min="6134" max="6134" width="34.75" style="2" customWidth="1"/>
    <col min="6135" max="6136" width="19.875" style="2" customWidth="1"/>
    <col min="6137" max="6137" width="35.875" style="2" customWidth="1"/>
    <col min="6138" max="6139" width="20.5" style="2" customWidth="1"/>
    <col min="6140" max="6141" width="10.125" style="2" customWidth="1"/>
    <col min="6142" max="6389" width="9" style="2"/>
    <col min="6390" max="6390" width="34.75" style="2" customWidth="1"/>
    <col min="6391" max="6392" width="19.875" style="2" customWidth="1"/>
    <col min="6393" max="6393" width="35.875" style="2" customWidth="1"/>
    <col min="6394" max="6395" width="20.5" style="2" customWidth="1"/>
    <col min="6396" max="6397" width="10.125" style="2" customWidth="1"/>
    <col min="6398" max="6645" width="9" style="2"/>
    <col min="6646" max="6646" width="34.75" style="2" customWidth="1"/>
    <col min="6647" max="6648" width="19.875" style="2" customWidth="1"/>
    <col min="6649" max="6649" width="35.875" style="2" customWidth="1"/>
    <col min="6650" max="6651" width="20.5" style="2" customWidth="1"/>
    <col min="6652" max="6653" width="10.125" style="2" customWidth="1"/>
    <col min="6654" max="6901" width="9" style="2"/>
    <col min="6902" max="6902" width="34.75" style="2" customWidth="1"/>
    <col min="6903" max="6904" width="19.875" style="2" customWidth="1"/>
    <col min="6905" max="6905" width="35.875" style="2" customWidth="1"/>
    <col min="6906" max="6907" width="20.5" style="2" customWidth="1"/>
    <col min="6908" max="6909" width="10.125" style="2" customWidth="1"/>
    <col min="6910" max="7157" width="9" style="2"/>
    <col min="7158" max="7158" width="34.75" style="2" customWidth="1"/>
    <col min="7159" max="7160" width="19.875" style="2" customWidth="1"/>
    <col min="7161" max="7161" width="35.875" style="2" customWidth="1"/>
    <col min="7162" max="7163" width="20.5" style="2" customWidth="1"/>
    <col min="7164" max="7165" width="10.125" style="2" customWidth="1"/>
    <col min="7166" max="7413" width="9" style="2"/>
    <col min="7414" max="7414" width="34.75" style="2" customWidth="1"/>
    <col min="7415" max="7416" width="19.875" style="2" customWidth="1"/>
    <col min="7417" max="7417" width="35.875" style="2" customWidth="1"/>
    <col min="7418" max="7419" width="20.5" style="2" customWidth="1"/>
    <col min="7420" max="7421" width="10.125" style="2" customWidth="1"/>
    <col min="7422" max="7669" width="9" style="2"/>
    <col min="7670" max="7670" width="34.75" style="2" customWidth="1"/>
    <col min="7671" max="7672" width="19.875" style="2" customWidth="1"/>
    <col min="7673" max="7673" width="35.875" style="2" customWidth="1"/>
    <col min="7674" max="7675" width="20.5" style="2" customWidth="1"/>
    <col min="7676" max="7677" width="10.125" style="2" customWidth="1"/>
    <col min="7678" max="7925" width="9" style="2"/>
    <col min="7926" max="7926" width="34.75" style="2" customWidth="1"/>
    <col min="7927" max="7928" width="19.875" style="2" customWidth="1"/>
    <col min="7929" max="7929" width="35.875" style="2" customWidth="1"/>
    <col min="7930" max="7931" width="20.5" style="2" customWidth="1"/>
    <col min="7932" max="7933" width="10.125" style="2" customWidth="1"/>
    <col min="7934" max="8181" width="9" style="2"/>
    <col min="8182" max="8182" width="34.75" style="2" customWidth="1"/>
    <col min="8183" max="8184" width="19.875" style="2" customWidth="1"/>
    <col min="8185" max="8185" width="35.875" style="2" customWidth="1"/>
    <col min="8186" max="8187" width="20.5" style="2" customWidth="1"/>
    <col min="8188" max="8189" width="10.125" style="2" customWidth="1"/>
    <col min="8190" max="8437" width="9" style="2"/>
    <col min="8438" max="8438" width="34.75" style="2" customWidth="1"/>
    <col min="8439" max="8440" width="19.875" style="2" customWidth="1"/>
    <col min="8441" max="8441" width="35.875" style="2" customWidth="1"/>
    <col min="8442" max="8443" width="20.5" style="2" customWidth="1"/>
    <col min="8444" max="8445" width="10.125" style="2" customWidth="1"/>
    <col min="8446" max="8693" width="9" style="2"/>
    <col min="8694" max="8694" width="34.75" style="2" customWidth="1"/>
    <col min="8695" max="8696" width="19.875" style="2" customWidth="1"/>
    <col min="8697" max="8697" width="35.875" style="2" customWidth="1"/>
    <col min="8698" max="8699" width="20.5" style="2" customWidth="1"/>
    <col min="8700" max="8701" width="10.125" style="2" customWidth="1"/>
    <col min="8702" max="8949" width="9" style="2"/>
    <col min="8950" max="8950" width="34.75" style="2" customWidth="1"/>
    <col min="8951" max="8952" width="19.875" style="2" customWidth="1"/>
    <col min="8953" max="8953" width="35.875" style="2" customWidth="1"/>
    <col min="8954" max="8955" width="20.5" style="2" customWidth="1"/>
    <col min="8956" max="8957" width="10.125" style="2" customWidth="1"/>
    <col min="8958" max="9205" width="9" style="2"/>
    <col min="9206" max="9206" width="34.75" style="2" customWidth="1"/>
    <col min="9207" max="9208" width="19.875" style="2" customWidth="1"/>
    <col min="9209" max="9209" width="35.875" style="2" customWidth="1"/>
    <col min="9210" max="9211" width="20.5" style="2" customWidth="1"/>
    <col min="9212" max="9213" width="10.125" style="2" customWidth="1"/>
    <col min="9214" max="9461" width="9" style="2"/>
    <col min="9462" max="9462" width="34.75" style="2" customWidth="1"/>
    <col min="9463" max="9464" width="19.875" style="2" customWidth="1"/>
    <col min="9465" max="9465" width="35.875" style="2" customWidth="1"/>
    <col min="9466" max="9467" width="20.5" style="2" customWidth="1"/>
    <col min="9468" max="9469" width="10.125" style="2" customWidth="1"/>
    <col min="9470" max="9717" width="9" style="2"/>
    <col min="9718" max="9718" width="34.75" style="2" customWidth="1"/>
    <col min="9719" max="9720" width="19.875" style="2" customWidth="1"/>
    <col min="9721" max="9721" width="35.875" style="2" customWidth="1"/>
    <col min="9722" max="9723" width="20.5" style="2" customWidth="1"/>
    <col min="9724" max="9725" width="10.125" style="2" customWidth="1"/>
    <col min="9726" max="9973" width="9" style="2"/>
    <col min="9974" max="9974" width="34.75" style="2" customWidth="1"/>
    <col min="9975" max="9976" width="19.875" style="2" customWidth="1"/>
    <col min="9977" max="9977" width="35.875" style="2" customWidth="1"/>
    <col min="9978" max="9979" width="20.5" style="2" customWidth="1"/>
    <col min="9980" max="9981" width="10.125" style="2" customWidth="1"/>
    <col min="9982" max="10229" width="9" style="2"/>
    <col min="10230" max="10230" width="34.75" style="2" customWidth="1"/>
    <col min="10231" max="10232" width="19.875" style="2" customWidth="1"/>
    <col min="10233" max="10233" width="35.875" style="2" customWidth="1"/>
    <col min="10234" max="10235" width="20.5" style="2" customWidth="1"/>
    <col min="10236" max="10237" width="10.125" style="2" customWidth="1"/>
    <col min="10238" max="10485" width="9" style="2"/>
    <col min="10486" max="10486" width="34.75" style="2" customWidth="1"/>
    <col min="10487" max="10488" width="19.875" style="2" customWidth="1"/>
    <col min="10489" max="10489" width="35.875" style="2" customWidth="1"/>
    <col min="10490" max="10491" width="20.5" style="2" customWidth="1"/>
    <col min="10492" max="10493" width="10.125" style="2" customWidth="1"/>
    <col min="10494" max="10741" width="9" style="2"/>
    <col min="10742" max="10742" width="34.75" style="2" customWidth="1"/>
    <col min="10743" max="10744" width="19.875" style="2" customWidth="1"/>
    <col min="10745" max="10745" width="35.875" style="2" customWidth="1"/>
    <col min="10746" max="10747" width="20.5" style="2" customWidth="1"/>
    <col min="10748" max="10749" width="10.125" style="2" customWidth="1"/>
    <col min="10750" max="10997" width="9" style="2"/>
    <col min="10998" max="10998" width="34.75" style="2" customWidth="1"/>
    <col min="10999" max="11000" width="19.875" style="2" customWidth="1"/>
    <col min="11001" max="11001" width="35.875" style="2" customWidth="1"/>
    <col min="11002" max="11003" width="20.5" style="2" customWidth="1"/>
    <col min="11004" max="11005" width="10.125" style="2" customWidth="1"/>
    <col min="11006" max="11253" width="9" style="2"/>
    <col min="11254" max="11254" width="34.75" style="2" customWidth="1"/>
    <col min="11255" max="11256" width="19.875" style="2" customWidth="1"/>
    <col min="11257" max="11257" width="35.875" style="2" customWidth="1"/>
    <col min="11258" max="11259" width="20.5" style="2" customWidth="1"/>
    <col min="11260" max="11261" width="10.125" style="2" customWidth="1"/>
    <col min="11262" max="11509" width="9" style="2"/>
    <col min="11510" max="11510" width="34.75" style="2" customWidth="1"/>
    <col min="11511" max="11512" width="19.875" style="2" customWidth="1"/>
    <col min="11513" max="11513" width="35.875" style="2" customWidth="1"/>
    <col min="11514" max="11515" width="20.5" style="2" customWidth="1"/>
    <col min="11516" max="11517" width="10.125" style="2" customWidth="1"/>
    <col min="11518" max="11765" width="9" style="2"/>
    <col min="11766" max="11766" width="34.75" style="2" customWidth="1"/>
    <col min="11767" max="11768" width="19.875" style="2" customWidth="1"/>
    <col min="11769" max="11769" width="35.875" style="2" customWidth="1"/>
    <col min="11770" max="11771" width="20.5" style="2" customWidth="1"/>
    <col min="11772" max="11773" width="10.125" style="2" customWidth="1"/>
    <col min="11774" max="12021" width="9" style="2"/>
    <col min="12022" max="12022" width="34.75" style="2" customWidth="1"/>
    <col min="12023" max="12024" width="19.875" style="2" customWidth="1"/>
    <col min="12025" max="12025" width="35.875" style="2" customWidth="1"/>
    <col min="12026" max="12027" width="20.5" style="2" customWidth="1"/>
    <col min="12028" max="12029" width="10.125" style="2" customWidth="1"/>
    <col min="12030" max="12277" width="9" style="2"/>
    <col min="12278" max="12278" width="34.75" style="2" customWidth="1"/>
    <col min="12279" max="12280" width="19.875" style="2" customWidth="1"/>
    <col min="12281" max="12281" width="35.875" style="2" customWidth="1"/>
    <col min="12282" max="12283" width="20.5" style="2" customWidth="1"/>
    <col min="12284" max="12285" width="10.125" style="2" customWidth="1"/>
    <col min="12286" max="12533" width="9" style="2"/>
    <col min="12534" max="12534" width="34.75" style="2" customWidth="1"/>
    <col min="12535" max="12536" width="19.875" style="2" customWidth="1"/>
    <col min="12537" max="12537" width="35.875" style="2" customWidth="1"/>
    <col min="12538" max="12539" width="20.5" style="2" customWidth="1"/>
    <col min="12540" max="12541" width="10.125" style="2" customWidth="1"/>
    <col min="12542" max="12789" width="9" style="2"/>
    <col min="12790" max="12790" width="34.75" style="2" customWidth="1"/>
    <col min="12791" max="12792" width="19.875" style="2" customWidth="1"/>
    <col min="12793" max="12793" width="35.875" style="2" customWidth="1"/>
    <col min="12794" max="12795" width="20.5" style="2" customWidth="1"/>
    <col min="12796" max="12797" width="10.125" style="2" customWidth="1"/>
    <col min="12798" max="13045" width="9" style="2"/>
    <col min="13046" max="13046" width="34.75" style="2" customWidth="1"/>
    <col min="13047" max="13048" width="19.875" style="2" customWidth="1"/>
    <col min="13049" max="13049" width="35.875" style="2" customWidth="1"/>
    <col min="13050" max="13051" width="20.5" style="2" customWidth="1"/>
    <col min="13052" max="13053" width="10.125" style="2" customWidth="1"/>
    <col min="13054" max="13301" width="9" style="2"/>
    <col min="13302" max="13302" width="34.75" style="2" customWidth="1"/>
    <col min="13303" max="13304" width="19.875" style="2" customWidth="1"/>
    <col min="13305" max="13305" width="35.875" style="2" customWidth="1"/>
    <col min="13306" max="13307" width="20.5" style="2" customWidth="1"/>
    <col min="13308" max="13309" width="10.125" style="2" customWidth="1"/>
    <col min="13310" max="13557" width="9" style="2"/>
    <col min="13558" max="13558" width="34.75" style="2" customWidth="1"/>
    <col min="13559" max="13560" width="19.875" style="2" customWidth="1"/>
    <col min="13561" max="13561" width="35.875" style="2" customWidth="1"/>
    <col min="13562" max="13563" width="20.5" style="2" customWidth="1"/>
    <col min="13564" max="13565" width="10.125" style="2" customWidth="1"/>
    <col min="13566" max="13813" width="9" style="2"/>
    <col min="13814" max="13814" width="34.75" style="2" customWidth="1"/>
    <col min="13815" max="13816" width="19.875" style="2" customWidth="1"/>
    <col min="13817" max="13817" width="35.875" style="2" customWidth="1"/>
    <col min="13818" max="13819" width="20.5" style="2" customWidth="1"/>
    <col min="13820" max="13821" width="10.125" style="2" customWidth="1"/>
    <col min="13822" max="14069" width="9" style="2"/>
    <col min="14070" max="14070" width="34.75" style="2" customWidth="1"/>
    <col min="14071" max="14072" width="19.875" style="2" customWidth="1"/>
    <col min="14073" max="14073" width="35.875" style="2" customWidth="1"/>
    <col min="14074" max="14075" width="20.5" style="2" customWidth="1"/>
    <col min="14076" max="14077" width="10.125" style="2" customWidth="1"/>
    <col min="14078" max="14325" width="9" style="2"/>
    <col min="14326" max="14326" width="34.75" style="2" customWidth="1"/>
    <col min="14327" max="14328" width="19.875" style="2" customWidth="1"/>
    <col min="14329" max="14329" width="35.875" style="2" customWidth="1"/>
    <col min="14330" max="14331" width="20.5" style="2" customWidth="1"/>
    <col min="14332" max="14333" width="10.125" style="2" customWidth="1"/>
    <col min="14334" max="14581" width="9" style="2"/>
    <col min="14582" max="14582" width="34.75" style="2" customWidth="1"/>
    <col min="14583" max="14584" width="19.875" style="2" customWidth="1"/>
    <col min="14585" max="14585" width="35.875" style="2" customWidth="1"/>
    <col min="14586" max="14587" width="20.5" style="2" customWidth="1"/>
    <col min="14588" max="14589" width="10.125" style="2" customWidth="1"/>
    <col min="14590" max="14837" width="9" style="2"/>
    <col min="14838" max="14838" width="34.75" style="2" customWidth="1"/>
    <col min="14839" max="14840" width="19.875" style="2" customWidth="1"/>
    <col min="14841" max="14841" width="35.875" style="2" customWidth="1"/>
    <col min="14842" max="14843" width="20.5" style="2" customWidth="1"/>
    <col min="14844" max="14845" width="10.125" style="2" customWidth="1"/>
    <col min="14846" max="15093" width="9" style="2"/>
    <col min="15094" max="15094" width="34.75" style="2" customWidth="1"/>
    <col min="15095" max="15096" width="19.875" style="2" customWidth="1"/>
    <col min="15097" max="15097" width="35.875" style="2" customWidth="1"/>
    <col min="15098" max="15099" width="20.5" style="2" customWidth="1"/>
    <col min="15100" max="15101" width="10.125" style="2" customWidth="1"/>
    <col min="15102" max="15349" width="9" style="2"/>
    <col min="15350" max="15350" width="34.75" style="2" customWidth="1"/>
    <col min="15351" max="15352" width="19.875" style="2" customWidth="1"/>
    <col min="15353" max="15353" width="35.875" style="2" customWidth="1"/>
    <col min="15354" max="15355" width="20.5" style="2" customWidth="1"/>
    <col min="15356" max="15357" width="10.125" style="2" customWidth="1"/>
    <col min="15358" max="15605" width="9" style="2"/>
    <col min="15606" max="15606" width="34.75" style="2" customWidth="1"/>
    <col min="15607" max="15608" width="19.875" style="2" customWidth="1"/>
    <col min="15609" max="15609" width="35.875" style="2" customWidth="1"/>
    <col min="15610" max="15611" width="20.5" style="2" customWidth="1"/>
    <col min="15612" max="15613" width="10.125" style="2" customWidth="1"/>
    <col min="15614" max="15861" width="9" style="2"/>
    <col min="15862" max="15862" width="34.75" style="2" customWidth="1"/>
    <col min="15863" max="15864" width="19.875" style="2" customWidth="1"/>
    <col min="15865" max="15865" width="35.875" style="2" customWidth="1"/>
    <col min="15866" max="15867" width="20.5" style="2" customWidth="1"/>
    <col min="15868" max="15869" width="10.125" style="2" customWidth="1"/>
    <col min="15870" max="16117" width="9" style="2"/>
    <col min="16118" max="16118" width="34.75" style="2" customWidth="1"/>
    <col min="16119" max="16120" width="19.875" style="2" customWidth="1"/>
    <col min="16121" max="16121" width="35.875" style="2" customWidth="1"/>
    <col min="16122" max="16123" width="20.5" style="2" customWidth="1"/>
    <col min="16124" max="16125" width="10.125" style="2" customWidth="1"/>
    <col min="16126" max="16384" width="9" style="2"/>
  </cols>
  <sheetData>
    <row r="1" ht="21" customHeight="1" spans="1:1">
      <c r="A1" s="3" t="s">
        <v>1198</v>
      </c>
    </row>
    <row r="2" ht="40.5" customHeight="1" spans="1:6">
      <c r="A2" s="4" t="s">
        <v>1199</v>
      </c>
      <c r="B2" s="4"/>
      <c r="C2" s="4"/>
      <c r="D2" s="4"/>
      <c r="E2" s="4"/>
      <c r="F2" s="4"/>
    </row>
    <row r="3" ht="21" customHeight="1" spans="5:6">
      <c r="E3" s="11" t="s">
        <v>26</v>
      </c>
      <c r="F3" s="11"/>
    </row>
    <row r="4" s="1" customFormat="1" ht="21" customHeight="1" spans="1:6">
      <c r="A4" s="5" t="s">
        <v>1175</v>
      </c>
      <c r="B4" s="5"/>
      <c r="C4" s="5"/>
      <c r="D4" s="5" t="s">
        <v>1176</v>
      </c>
      <c r="E4" s="5"/>
      <c r="F4" s="5"/>
    </row>
    <row r="5" s="1" customFormat="1" ht="21" customHeight="1" spans="1:6">
      <c r="A5" s="5" t="s">
        <v>1122</v>
      </c>
      <c r="B5" s="5" t="s">
        <v>62</v>
      </c>
      <c r="C5" s="5" t="s">
        <v>29</v>
      </c>
      <c r="D5" s="5" t="s">
        <v>1122</v>
      </c>
      <c r="E5" s="5" t="s">
        <v>62</v>
      </c>
      <c r="F5" s="5" t="s">
        <v>29</v>
      </c>
    </row>
    <row r="6" ht="21" customHeight="1" spans="1:6">
      <c r="A6" s="6" t="s">
        <v>1177</v>
      </c>
      <c r="B6" s="6"/>
      <c r="C6" s="6"/>
      <c r="D6" s="6" t="s">
        <v>1178</v>
      </c>
      <c r="E6" s="6"/>
      <c r="F6" s="6"/>
    </row>
    <row r="7" ht="21" customHeight="1" spans="1:6">
      <c r="A7" s="6" t="s">
        <v>1179</v>
      </c>
      <c r="B7" s="7"/>
      <c r="C7" s="6"/>
      <c r="D7" s="6" t="s">
        <v>1180</v>
      </c>
      <c r="E7" s="7"/>
      <c r="F7" s="6"/>
    </row>
    <row r="8" ht="21" customHeight="1" spans="1:6">
      <c r="A8" s="6" t="s">
        <v>1181</v>
      </c>
      <c r="B8" s="7"/>
      <c r="C8" s="6"/>
      <c r="D8" s="6" t="s">
        <v>1182</v>
      </c>
      <c r="E8" s="7"/>
      <c r="F8" s="6"/>
    </row>
    <row r="9" ht="21" customHeight="1" spans="1:6">
      <c r="A9" s="6" t="s">
        <v>1183</v>
      </c>
      <c r="B9" s="7"/>
      <c r="C9" s="6"/>
      <c r="D9" s="6" t="s">
        <v>1184</v>
      </c>
      <c r="E9" s="7"/>
      <c r="F9" s="6"/>
    </row>
    <row r="10" ht="21" customHeight="1" spans="1:6">
      <c r="A10" s="6" t="s">
        <v>1185</v>
      </c>
      <c r="B10" s="7"/>
      <c r="C10" s="6"/>
      <c r="D10" s="6" t="s">
        <v>1186</v>
      </c>
      <c r="E10" s="7"/>
      <c r="F10" s="6"/>
    </row>
    <row r="11" ht="21" customHeight="1" spans="1:6">
      <c r="A11" s="6"/>
      <c r="B11" s="7"/>
      <c r="C11" s="6"/>
      <c r="D11" s="6" t="s">
        <v>1187</v>
      </c>
      <c r="E11" s="7"/>
      <c r="F11" s="6"/>
    </row>
    <row r="12" ht="21" customHeight="1" spans="1:6">
      <c r="A12" s="6"/>
      <c r="B12" s="7"/>
      <c r="C12" s="6"/>
      <c r="D12" s="6" t="s">
        <v>1188</v>
      </c>
      <c r="E12" s="7"/>
      <c r="F12" s="6"/>
    </row>
    <row r="13" ht="21" customHeight="1" spans="1:6">
      <c r="A13" s="6"/>
      <c r="B13" s="7"/>
      <c r="C13" s="6"/>
      <c r="D13" s="6"/>
      <c r="E13" s="7"/>
      <c r="F13" s="6"/>
    </row>
    <row r="14" ht="21" customHeight="1" spans="1:6">
      <c r="A14" s="6" t="s">
        <v>1189</v>
      </c>
      <c r="B14" s="7"/>
      <c r="C14" s="6"/>
      <c r="D14" s="6" t="s">
        <v>1190</v>
      </c>
      <c r="E14" s="7"/>
      <c r="F14" s="6"/>
    </row>
    <row r="15" ht="21" customHeight="1" spans="1:6">
      <c r="A15" s="6" t="s">
        <v>1191</v>
      </c>
      <c r="B15" s="7"/>
      <c r="C15" s="6"/>
      <c r="D15" s="6" t="s">
        <v>1192</v>
      </c>
      <c r="E15" s="7"/>
      <c r="F15" s="6"/>
    </row>
    <row r="16" ht="21" customHeight="1" spans="1:6">
      <c r="A16" s="6" t="s">
        <v>1193</v>
      </c>
      <c r="B16" s="7"/>
      <c r="C16" s="6"/>
      <c r="D16" s="6" t="s">
        <v>1194</v>
      </c>
      <c r="E16" s="7"/>
      <c r="F16" s="6"/>
    </row>
    <row r="17" ht="21" customHeight="1" spans="1:6">
      <c r="A17" s="6"/>
      <c r="B17" s="7"/>
      <c r="C17" s="6"/>
      <c r="D17" s="6" t="s">
        <v>1195</v>
      </c>
      <c r="E17" s="7"/>
      <c r="F17" s="6"/>
    </row>
    <row r="18" ht="21" customHeight="1" spans="1:6">
      <c r="A18" s="6"/>
      <c r="B18" s="7"/>
      <c r="C18" s="6"/>
      <c r="D18" s="6"/>
      <c r="E18" s="7"/>
      <c r="F18" s="6"/>
    </row>
    <row r="19" ht="21" customHeight="1" spans="1:6">
      <c r="A19" s="6" t="s">
        <v>1196</v>
      </c>
      <c r="B19" s="7"/>
      <c r="C19" s="6"/>
      <c r="D19" s="6" t="s">
        <v>1197</v>
      </c>
      <c r="E19" s="7"/>
      <c r="F19" s="6"/>
    </row>
  </sheetData>
  <mergeCells count="4">
    <mergeCell ref="A2:F2"/>
    <mergeCell ref="E3:F3"/>
    <mergeCell ref="A4:C4"/>
    <mergeCell ref="D4:F4"/>
  </mergeCells>
  <printOptions horizontalCentered="1"/>
  <pageMargins left="0.708661417322835" right="0.708661417322835" top="0.748031496062992" bottom="0.748031496062992" header="0.31496062992126" footer="0.31496062992126"/>
  <pageSetup paperSize="9" fitToHeight="1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B14" sqref="B14"/>
    </sheetView>
  </sheetViews>
  <sheetFormatPr defaultColWidth="9" defaultRowHeight="14.25" outlineLevelCol="1"/>
  <cols>
    <col min="1" max="2" width="53" style="2" customWidth="1"/>
    <col min="3" max="3" width="19.875" style="2" customWidth="1"/>
    <col min="4" max="4" width="35.875" style="2" customWidth="1"/>
    <col min="5" max="6" width="20.5" style="2" customWidth="1"/>
    <col min="7" max="8" width="10.125" style="2" customWidth="1"/>
    <col min="9" max="256" width="9" style="2"/>
    <col min="257" max="258" width="65.375" style="2" customWidth="1"/>
    <col min="259" max="259" width="19.875" style="2" customWidth="1"/>
    <col min="260" max="260" width="35.875" style="2" customWidth="1"/>
    <col min="261" max="262" width="20.5" style="2" customWidth="1"/>
    <col min="263" max="264" width="10.125" style="2" customWidth="1"/>
    <col min="265" max="512" width="9" style="2"/>
    <col min="513" max="514" width="65.375" style="2" customWidth="1"/>
    <col min="515" max="515" width="19.875" style="2" customWidth="1"/>
    <col min="516" max="516" width="35.875" style="2" customWidth="1"/>
    <col min="517" max="518" width="20.5" style="2" customWidth="1"/>
    <col min="519" max="520" width="10.125" style="2" customWidth="1"/>
    <col min="521" max="768" width="9" style="2"/>
    <col min="769" max="770" width="65.375" style="2" customWidth="1"/>
    <col min="771" max="771" width="19.875" style="2" customWidth="1"/>
    <col min="772" max="772" width="35.875" style="2" customWidth="1"/>
    <col min="773" max="774" width="20.5" style="2" customWidth="1"/>
    <col min="775" max="776" width="10.125" style="2" customWidth="1"/>
    <col min="777" max="1024" width="9" style="2"/>
    <col min="1025" max="1026" width="65.375" style="2" customWidth="1"/>
    <col min="1027" max="1027" width="19.875" style="2" customWidth="1"/>
    <col min="1028" max="1028" width="35.875" style="2" customWidth="1"/>
    <col min="1029" max="1030" width="20.5" style="2" customWidth="1"/>
    <col min="1031" max="1032" width="10.125" style="2" customWidth="1"/>
    <col min="1033" max="1280" width="9" style="2"/>
    <col min="1281" max="1282" width="65.375" style="2" customWidth="1"/>
    <col min="1283" max="1283" width="19.875" style="2" customWidth="1"/>
    <col min="1284" max="1284" width="35.875" style="2" customWidth="1"/>
    <col min="1285" max="1286" width="20.5" style="2" customWidth="1"/>
    <col min="1287" max="1288" width="10.125" style="2" customWidth="1"/>
    <col min="1289" max="1536" width="9" style="2"/>
    <col min="1537" max="1538" width="65.375" style="2" customWidth="1"/>
    <col min="1539" max="1539" width="19.875" style="2" customWidth="1"/>
    <col min="1540" max="1540" width="35.875" style="2" customWidth="1"/>
    <col min="1541" max="1542" width="20.5" style="2" customWidth="1"/>
    <col min="1543" max="1544" width="10.125" style="2" customWidth="1"/>
    <col min="1545" max="1792" width="9" style="2"/>
    <col min="1793" max="1794" width="65.375" style="2" customWidth="1"/>
    <col min="1795" max="1795" width="19.875" style="2" customWidth="1"/>
    <col min="1796" max="1796" width="35.875" style="2" customWidth="1"/>
    <col min="1797" max="1798" width="20.5" style="2" customWidth="1"/>
    <col min="1799" max="1800" width="10.125" style="2" customWidth="1"/>
    <col min="1801" max="2048" width="9" style="2"/>
    <col min="2049" max="2050" width="65.375" style="2" customWidth="1"/>
    <col min="2051" max="2051" width="19.875" style="2" customWidth="1"/>
    <col min="2052" max="2052" width="35.875" style="2" customWidth="1"/>
    <col min="2053" max="2054" width="20.5" style="2" customWidth="1"/>
    <col min="2055" max="2056" width="10.125" style="2" customWidth="1"/>
    <col min="2057" max="2304" width="9" style="2"/>
    <col min="2305" max="2306" width="65.375" style="2" customWidth="1"/>
    <col min="2307" max="2307" width="19.875" style="2" customWidth="1"/>
    <col min="2308" max="2308" width="35.875" style="2" customWidth="1"/>
    <col min="2309" max="2310" width="20.5" style="2" customWidth="1"/>
    <col min="2311" max="2312" width="10.125" style="2" customWidth="1"/>
    <col min="2313" max="2560" width="9" style="2"/>
    <col min="2561" max="2562" width="65.375" style="2" customWidth="1"/>
    <col min="2563" max="2563" width="19.875" style="2" customWidth="1"/>
    <col min="2564" max="2564" width="35.875" style="2" customWidth="1"/>
    <col min="2565" max="2566" width="20.5" style="2" customWidth="1"/>
    <col min="2567" max="2568" width="10.125" style="2" customWidth="1"/>
    <col min="2569" max="2816" width="9" style="2"/>
    <col min="2817" max="2818" width="65.375" style="2" customWidth="1"/>
    <col min="2819" max="2819" width="19.875" style="2" customWidth="1"/>
    <col min="2820" max="2820" width="35.875" style="2" customWidth="1"/>
    <col min="2821" max="2822" width="20.5" style="2" customWidth="1"/>
    <col min="2823" max="2824" width="10.125" style="2" customWidth="1"/>
    <col min="2825" max="3072" width="9" style="2"/>
    <col min="3073" max="3074" width="65.375" style="2" customWidth="1"/>
    <col min="3075" max="3075" width="19.875" style="2" customWidth="1"/>
    <col min="3076" max="3076" width="35.875" style="2" customWidth="1"/>
    <col min="3077" max="3078" width="20.5" style="2" customWidth="1"/>
    <col min="3079" max="3080" width="10.125" style="2" customWidth="1"/>
    <col min="3081" max="3328" width="9" style="2"/>
    <col min="3329" max="3330" width="65.375" style="2" customWidth="1"/>
    <col min="3331" max="3331" width="19.875" style="2" customWidth="1"/>
    <col min="3332" max="3332" width="35.875" style="2" customWidth="1"/>
    <col min="3333" max="3334" width="20.5" style="2" customWidth="1"/>
    <col min="3335" max="3336" width="10.125" style="2" customWidth="1"/>
    <col min="3337" max="3584" width="9" style="2"/>
    <col min="3585" max="3586" width="65.375" style="2" customWidth="1"/>
    <col min="3587" max="3587" width="19.875" style="2" customWidth="1"/>
    <col min="3588" max="3588" width="35.875" style="2" customWidth="1"/>
    <col min="3589" max="3590" width="20.5" style="2" customWidth="1"/>
    <col min="3591" max="3592" width="10.125" style="2" customWidth="1"/>
    <col min="3593" max="3840" width="9" style="2"/>
    <col min="3841" max="3842" width="65.375" style="2" customWidth="1"/>
    <col min="3843" max="3843" width="19.875" style="2" customWidth="1"/>
    <col min="3844" max="3844" width="35.875" style="2" customWidth="1"/>
    <col min="3845" max="3846" width="20.5" style="2" customWidth="1"/>
    <col min="3847" max="3848" width="10.125" style="2" customWidth="1"/>
    <col min="3849" max="4096" width="9" style="2"/>
    <col min="4097" max="4098" width="65.375" style="2" customWidth="1"/>
    <col min="4099" max="4099" width="19.875" style="2" customWidth="1"/>
    <col min="4100" max="4100" width="35.875" style="2" customWidth="1"/>
    <col min="4101" max="4102" width="20.5" style="2" customWidth="1"/>
    <col min="4103" max="4104" width="10.125" style="2" customWidth="1"/>
    <col min="4105" max="4352" width="9" style="2"/>
    <col min="4353" max="4354" width="65.375" style="2" customWidth="1"/>
    <col min="4355" max="4355" width="19.875" style="2" customWidth="1"/>
    <col min="4356" max="4356" width="35.875" style="2" customWidth="1"/>
    <col min="4357" max="4358" width="20.5" style="2" customWidth="1"/>
    <col min="4359" max="4360" width="10.125" style="2" customWidth="1"/>
    <col min="4361" max="4608" width="9" style="2"/>
    <col min="4609" max="4610" width="65.375" style="2" customWidth="1"/>
    <col min="4611" max="4611" width="19.875" style="2" customWidth="1"/>
    <col min="4612" max="4612" width="35.875" style="2" customWidth="1"/>
    <col min="4613" max="4614" width="20.5" style="2" customWidth="1"/>
    <col min="4615" max="4616" width="10.125" style="2" customWidth="1"/>
    <col min="4617" max="4864" width="9" style="2"/>
    <col min="4865" max="4866" width="65.375" style="2" customWidth="1"/>
    <col min="4867" max="4867" width="19.875" style="2" customWidth="1"/>
    <col min="4868" max="4868" width="35.875" style="2" customWidth="1"/>
    <col min="4869" max="4870" width="20.5" style="2" customWidth="1"/>
    <col min="4871" max="4872" width="10.125" style="2" customWidth="1"/>
    <col min="4873" max="5120" width="9" style="2"/>
    <col min="5121" max="5122" width="65.375" style="2" customWidth="1"/>
    <col min="5123" max="5123" width="19.875" style="2" customWidth="1"/>
    <col min="5124" max="5124" width="35.875" style="2" customWidth="1"/>
    <col min="5125" max="5126" width="20.5" style="2" customWidth="1"/>
    <col min="5127" max="5128" width="10.125" style="2" customWidth="1"/>
    <col min="5129" max="5376" width="9" style="2"/>
    <col min="5377" max="5378" width="65.375" style="2" customWidth="1"/>
    <col min="5379" max="5379" width="19.875" style="2" customWidth="1"/>
    <col min="5380" max="5380" width="35.875" style="2" customWidth="1"/>
    <col min="5381" max="5382" width="20.5" style="2" customWidth="1"/>
    <col min="5383" max="5384" width="10.125" style="2" customWidth="1"/>
    <col min="5385" max="5632" width="9" style="2"/>
    <col min="5633" max="5634" width="65.375" style="2" customWidth="1"/>
    <col min="5635" max="5635" width="19.875" style="2" customWidth="1"/>
    <col min="5636" max="5636" width="35.875" style="2" customWidth="1"/>
    <col min="5637" max="5638" width="20.5" style="2" customWidth="1"/>
    <col min="5639" max="5640" width="10.125" style="2" customWidth="1"/>
    <col min="5641" max="5888" width="9" style="2"/>
    <col min="5889" max="5890" width="65.375" style="2" customWidth="1"/>
    <col min="5891" max="5891" width="19.875" style="2" customWidth="1"/>
    <col min="5892" max="5892" width="35.875" style="2" customWidth="1"/>
    <col min="5893" max="5894" width="20.5" style="2" customWidth="1"/>
    <col min="5895" max="5896" width="10.125" style="2" customWidth="1"/>
    <col min="5897" max="6144" width="9" style="2"/>
    <col min="6145" max="6146" width="65.375" style="2" customWidth="1"/>
    <col min="6147" max="6147" width="19.875" style="2" customWidth="1"/>
    <col min="6148" max="6148" width="35.875" style="2" customWidth="1"/>
    <col min="6149" max="6150" width="20.5" style="2" customWidth="1"/>
    <col min="6151" max="6152" width="10.125" style="2" customWidth="1"/>
    <col min="6153" max="6400" width="9" style="2"/>
    <col min="6401" max="6402" width="65.375" style="2" customWidth="1"/>
    <col min="6403" max="6403" width="19.875" style="2" customWidth="1"/>
    <col min="6404" max="6404" width="35.875" style="2" customWidth="1"/>
    <col min="6405" max="6406" width="20.5" style="2" customWidth="1"/>
    <col min="6407" max="6408" width="10.125" style="2" customWidth="1"/>
    <col min="6409" max="6656" width="9" style="2"/>
    <col min="6657" max="6658" width="65.375" style="2" customWidth="1"/>
    <col min="6659" max="6659" width="19.875" style="2" customWidth="1"/>
    <col min="6660" max="6660" width="35.875" style="2" customWidth="1"/>
    <col min="6661" max="6662" width="20.5" style="2" customWidth="1"/>
    <col min="6663" max="6664" width="10.125" style="2" customWidth="1"/>
    <col min="6665" max="6912" width="9" style="2"/>
    <col min="6913" max="6914" width="65.375" style="2" customWidth="1"/>
    <col min="6915" max="6915" width="19.875" style="2" customWidth="1"/>
    <col min="6916" max="6916" width="35.875" style="2" customWidth="1"/>
    <col min="6917" max="6918" width="20.5" style="2" customWidth="1"/>
    <col min="6919" max="6920" width="10.125" style="2" customWidth="1"/>
    <col min="6921" max="7168" width="9" style="2"/>
    <col min="7169" max="7170" width="65.375" style="2" customWidth="1"/>
    <col min="7171" max="7171" width="19.875" style="2" customWidth="1"/>
    <col min="7172" max="7172" width="35.875" style="2" customWidth="1"/>
    <col min="7173" max="7174" width="20.5" style="2" customWidth="1"/>
    <col min="7175" max="7176" width="10.125" style="2" customWidth="1"/>
    <col min="7177" max="7424" width="9" style="2"/>
    <col min="7425" max="7426" width="65.375" style="2" customWidth="1"/>
    <col min="7427" max="7427" width="19.875" style="2" customWidth="1"/>
    <col min="7428" max="7428" width="35.875" style="2" customWidth="1"/>
    <col min="7429" max="7430" width="20.5" style="2" customWidth="1"/>
    <col min="7431" max="7432" width="10.125" style="2" customWidth="1"/>
    <col min="7433" max="7680" width="9" style="2"/>
    <col min="7681" max="7682" width="65.375" style="2" customWidth="1"/>
    <col min="7683" max="7683" width="19.875" style="2" customWidth="1"/>
    <col min="7684" max="7684" width="35.875" style="2" customWidth="1"/>
    <col min="7685" max="7686" width="20.5" style="2" customWidth="1"/>
    <col min="7687" max="7688" width="10.125" style="2" customWidth="1"/>
    <col min="7689" max="7936" width="9" style="2"/>
    <col min="7937" max="7938" width="65.375" style="2" customWidth="1"/>
    <col min="7939" max="7939" width="19.875" style="2" customWidth="1"/>
    <col min="7940" max="7940" width="35.875" style="2" customWidth="1"/>
    <col min="7941" max="7942" width="20.5" style="2" customWidth="1"/>
    <col min="7943" max="7944" width="10.125" style="2" customWidth="1"/>
    <col min="7945" max="8192" width="9" style="2"/>
    <col min="8193" max="8194" width="65.375" style="2" customWidth="1"/>
    <col min="8195" max="8195" width="19.875" style="2" customWidth="1"/>
    <col min="8196" max="8196" width="35.875" style="2" customWidth="1"/>
    <col min="8197" max="8198" width="20.5" style="2" customWidth="1"/>
    <col min="8199" max="8200" width="10.125" style="2" customWidth="1"/>
    <col min="8201" max="8448" width="9" style="2"/>
    <col min="8449" max="8450" width="65.375" style="2" customWidth="1"/>
    <col min="8451" max="8451" width="19.875" style="2" customWidth="1"/>
    <col min="8452" max="8452" width="35.875" style="2" customWidth="1"/>
    <col min="8453" max="8454" width="20.5" style="2" customWidth="1"/>
    <col min="8455" max="8456" width="10.125" style="2" customWidth="1"/>
    <col min="8457" max="8704" width="9" style="2"/>
    <col min="8705" max="8706" width="65.375" style="2" customWidth="1"/>
    <col min="8707" max="8707" width="19.875" style="2" customWidth="1"/>
    <col min="8708" max="8708" width="35.875" style="2" customWidth="1"/>
    <col min="8709" max="8710" width="20.5" style="2" customWidth="1"/>
    <col min="8711" max="8712" width="10.125" style="2" customWidth="1"/>
    <col min="8713" max="8960" width="9" style="2"/>
    <col min="8961" max="8962" width="65.375" style="2" customWidth="1"/>
    <col min="8963" max="8963" width="19.875" style="2" customWidth="1"/>
    <col min="8964" max="8964" width="35.875" style="2" customWidth="1"/>
    <col min="8965" max="8966" width="20.5" style="2" customWidth="1"/>
    <col min="8967" max="8968" width="10.125" style="2" customWidth="1"/>
    <col min="8969" max="9216" width="9" style="2"/>
    <col min="9217" max="9218" width="65.375" style="2" customWidth="1"/>
    <col min="9219" max="9219" width="19.875" style="2" customWidth="1"/>
    <col min="9220" max="9220" width="35.875" style="2" customWidth="1"/>
    <col min="9221" max="9222" width="20.5" style="2" customWidth="1"/>
    <col min="9223" max="9224" width="10.125" style="2" customWidth="1"/>
    <col min="9225" max="9472" width="9" style="2"/>
    <col min="9473" max="9474" width="65.375" style="2" customWidth="1"/>
    <col min="9475" max="9475" width="19.875" style="2" customWidth="1"/>
    <col min="9476" max="9476" width="35.875" style="2" customWidth="1"/>
    <col min="9477" max="9478" width="20.5" style="2" customWidth="1"/>
    <col min="9479" max="9480" width="10.125" style="2" customWidth="1"/>
    <col min="9481" max="9728" width="9" style="2"/>
    <col min="9729" max="9730" width="65.375" style="2" customWidth="1"/>
    <col min="9731" max="9731" width="19.875" style="2" customWidth="1"/>
    <col min="9732" max="9732" width="35.875" style="2" customWidth="1"/>
    <col min="9733" max="9734" width="20.5" style="2" customWidth="1"/>
    <col min="9735" max="9736" width="10.125" style="2" customWidth="1"/>
    <col min="9737" max="9984" width="9" style="2"/>
    <col min="9985" max="9986" width="65.375" style="2" customWidth="1"/>
    <col min="9987" max="9987" width="19.875" style="2" customWidth="1"/>
    <col min="9988" max="9988" width="35.875" style="2" customWidth="1"/>
    <col min="9989" max="9990" width="20.5" style="2" customWidth="1"/>
    <col min="9991" max="9992" width="10.125" style="2" customWidth="1"/>
    <col min="9993" max="10240" width="9" style="2"/>
    <col min="10241" max="10242" width="65.375" style="2" customWidth="1"/>
    <col min="10243" max="10243" width="19.875" style="2" customWidth="1"/>
    <col min="10244" max="10244" width="35.875" style="2" customWidth="1"/>
    <col min="10245" max="10246" width="20.5" style="2" customWidth="1"/>
    <col min="10247" max="10248" width="10.125" style="2" customWidth="1"/>
    <col min="10249" max="10496" width="9" style="2"/>
    <col min="10497" max="10498" width="65.375" style="2" customWidth="1"/>
    <col min="10499" max="10499" width="19.875" style="2" customWidth="1"/>
    <col min="10500" max="10500" width="35.875" style="2" customWidth="1"/>
    <col min="10501" max="10502" width="20.5" style="2" customWidth="1"/>
    <col min="10503" max="10504" width="10.125" style="2" customWidth="1"/>
    <col min="10505" max="10752" width="9" style="2"/>
    <col min="10753" max="10754" width="65.375" style="2" customWidth="1"/>
    <col min="10755" max="10755" width="19.875" style="2" customWidth="1"/>
    <col min="10756" max="10756" width="35.875" style="2" customWidth="1"/>
    <col min="10757" max="10758" width="20.5" style="2" customWidth="1"/>
    <col min="10759" max="10760" width="10.125" style="2" customWidth="1"/>
    <col min="10761" max="11008" width="9" style="2"/>
    <col min="11009" max="11010" width="65.375" style="2" customWidth="1"/>
    <col min="11011" max="11011" width="19.875" style="2" customWidth="1"/>
    <col min="11012" max="11012" width="35.875" style="2" customWidth="1"/>
    <col min="11013" max="11014" width="20.5" style="2" customWidth="1"/>
    <col min="11015" max="11016" width="10.125" style="2" customWidth="1"/>
    <col min="11017" max="11264" width="9" style="2"/>
    <col min="11265" max="11266" width="65.375" style="2" customWidth="1"/>
    <col min="11267" max="11267" width="19.875" style="2" customWidth="1"/>
    <col min="11268" max="11268" width="35.875" style="2" customWidth="1"/>
    <col min="11269" max="11270" width="20.5" style="2" customWidth="1"/>
    <col min="11271" max="11272" width="10.125" style="2" customWidth="1"/>
    <col min="11273" max="11520" width="9" style="2"/>
    <col min="11521" max="11522" width="65.375" style="2" customWidth="1"/>
    <col min="11523" max="11523" width="19.875" style="2" customWidth="1"/>
    <col min="11524" max="11524" width="35.875" style="2" customWidth="1"/>
    <col min="11525" max="11526" width="20.5" style="2" customWidth="1"/>
    <col min="11527" max="11528" width="10.125" style="2" customWidth="1"/>
    <col min="11529" max="11776" width="9" style="2"/>
    <col min="11777" max="11778" width="65.375" style="2" customWidth="1"/>
    <col min="11779" max="11779" width="19.875" style="2" customWidth="1"/>
    <col min="11780" max="11780" width="35.875" style="2" customWidth="1"/>
    <col min="11781" max="11782" width="20.5" style="2" customWidth="1"/>
    <col min="11783" max="11784" width="10.125" style="2" customWidth="1"/>
    <col min="11785" max="12032" width="9" style="2"/>
    <col min="12033" max="12034" width="65.375" style="2" customWidth="1"/>
    <col min="12035" max="12035" width="19.875" style="2" customWidth="1"/>
    <col min="12036" max="12036" width="35.875" style="2" customWidth="1"/>
    <col min="12037" max="12038" width="20.5" style="2" customWidth="1"/>
    <col min="12039" max="12040" width="10.125" style="2" customWidth="1"/>
    <col min="12041" max="12288" width="9" style="2"/>
    <col min="12289" max="12290" width="65.375" style="2" customWidth="1"/>
    <col min="12291" max="12291" width="19.875" style="2" customWidth="1"/>
    <col min="12292" max="12292" width="35.875" style="2" customWidth="1"/>
    <col min="12293" max="12294" width="20.5" style="2" customWidth="1"/>
    <col min="12295" max="12296" width="10.125" style="2" customWidth="1"/>
    <col min="12297" max="12544" width="9" style="2"/>
    <col min="12545" max="12546" width="65.375" style="2" customWidth="1"/>
    <col min="12547" max="12547" width="19.875" style="2" customWidth="1"/>
    <col min="12548" max="12548" width="35.875" style="2" customWidth="1"/>
    <col min="12549" max="12550" width="20.5" style="2" customWidth="1"/>
    <col min="12551" max="12552" width="10.125" style="2" customWidth="1"/>
    <col min="12553" max="12800" width="9" style="2"/>
    <col min="12801" max="12802" width="65.375" style="2" customWidth="1"/>
    <col min="12803" max="12803" width="19.875" style="2" customWidth="1"/>
    <col min="12804" max="12804" width="35.875" style="2" customWidth="1"/>
    <col min="12805" max="12806" width="20.5" style="2" customWidth="1"/>
    <col min="12807" max="12808" width="10.125" style="2" customWidth="1"/>
    <col min="12809" max="13056" width="9" style="2"/>
    <col min="13057" max="13058" width="65.375" style="2" customWidth="1"/>
    <col min="13059" max="13059" width="19.875" style="2" customWidth="1"/>
    <col min="13060" max="13060" width="35.875" style="2" customWidth="1"/>
    <col min="13061" max="13062" width="20.5" style="2" customWidth="1"/>
    <col min="13063" max="13064" width="10.125" style="2" customWidth="1"/>
    <col min="13065" max="13312" width="9" style="2"/>
    <col min="13313" max="13314" width="65.375" style="2" customWidth="1"/>
    <col min="13315" max="13315" width="19.875" style="2" customWidth="1"/>
    <col min="13316" max="13316" width="35.875" style="2" customWidth="1"/>
    <col min="13317" max="13318" width="20.5" style="2" customWidth="1"/>
    <col min="13319" max="13320" width="10.125" style="2" customWidth="1"/>
    <col min="13321" max="13568" width="9" style="2"/>
    <col min="13569" max="13570" width="65.375" style="2" customWidth="1"/>
    <col min="13571" max="13571" width="19.875" style="2" customWidth="1"/>
    <col min="13572" max="13572" width="35.875" style="2" customWidth="1"/>
    <col min="13573" max="13574" width="20.5" style="2" customWidth="1"/>
    <col min="13575" max="13576" width="10.125" style="2" customWidth="1"/>
    <col min="13577" max="13824" width="9" style="2"/>
    <col min="13825" max="13826" width="65.375" style="2" customWidth="1"/>
    <col min="13827" max="13827" width="19.875" style="2" customWidth="1"/>
    <col min="13828" max="13828" width="35.875" style="2" customWidth="1"/>
    <col min="13829" max="13830" width="20.5" style="2" customWidth="1"/>
    <col min="13831" max="13832" width="10.125" style="2" customWidth="1"/>
    <col min="13833" max="14080" width="9" style="2"/>
    <col min="14081" max="14082" width="65.375" style="2" customWidth="1"/>
    <col min="14083" max="14083" width="19.875" style="2" customWidth="1"/>
    <col min="14084" max="14084" width="35.875" style="2" customWidth="1"/>
    <col min="14085" max="14086" width="20.5" style="2" customWidth="1"/>
    <col min="14087" max="14088" width="10.125" style="2" customWidth="1"/>
    <col min="14089" max="14336" width="9" style="2"/>
    <col min="14337" max="14338" width="65.375" style="2" customWidth="1"/>
    <col min="14339" max="14339" width="19.875" style="2" customWidth="1"/>
    <col min="14340" max="14340" width="35.875" style="2" customWidth="1"/>
    <col min="14341" max="14342" width="20.5" style="2" customWidth="1"/>
    <col min="14343" max="14344" width="10.125" style="2" customWidth="1"/>
    <col min="14345" max="14592" width="9" style="2"/>
    <col min="14593" max="14594" width="65.375" style="2" customWidth="1"/>
    <col min="14595" max="14595" width="19.875" style="2" customWidth="1"/>
    <col min="14596" max="14596" width="35.875" style="2" customWidth="1"/>
    <col min="14597" max="14598" width="20.5" style="2" customWidth="1"/>
    <col min="14599" max="14600" width="10.125" style="2" customWidth="1"/>
    <col min="14601" max="14848" width="9" style="2"/>
    <col min="14849" max="14850" width="65.375" style="2" customWidth="1"/>
    <col min="14851" max="14851" width="19.875" style="2" customWidth="1"/>
    <col min="14852" max="14852" width="35.875" style="2" customWidth="1"/>
    <col min="14853" max="14854" width="20.5" style="2" customWidth="1"/>
    <col min="14855" max="14856" width="10.125" style="2" customWidth="1"/>
    <col min="14857" max="15104" width="9" style="2"/>
    <col min="15105" max="15106" width="65.375" style="2" customWidth="1"/>
    <col min="15107" max="15107" width="19.875" style="2" customWidth="1"/>
    <col min="15108" max="15108" width="35.875" style="2" customWidth="1"/>
    <col min="15109" max="15110" width="20.5" style="2" customWidth="1"/>
    <col min="15111" max="15112" width="10.125" style="2" customWidth="1"/>
    <col min="15113" max="15360" width="9" style="2"/>
    <col min="15361" max="15362" width="65.375" style="2" customWidth="1"/>
    <col min="15363" max="15363" width="19.875" style="2" customWidth="1"/>
    <col min="15364" max="15364" width="35.875" style="2" customWidth="1"/>
    <col min="15365" max="15366" width="20.5" style="2" customWidth="1"/>
    <col min="15367" max="15368" width="10.125" style="2" customWidth="1"/>
    <col min="15369" max="15616" width="9" style="2"/>
    <col min="15617" max="15618" width="65.375" style="2" customWidth="1"/>
    <col min="15619" max="15619" width="19.875" style="2" customWidth="1"/>
    <col min="15620" max="15620" width="35.875" style="2" customWidth="1"/>
    <col min="15621" max="15622" width="20.5" style="2" customWidth="1"/>
    <col min="15623" max="15624" width="10.125" style="2" customWidth="1"/>
    <col min="15625" max="15872" width="9" style="2"/>
    <col min="15873" max="15874" width="65.375" style="2" customWidth="1"/>
    <col min="15875" max="15875" width="19.875" style="2" customWidth="1"/>
    <col min="15876" max="15876" width="35.875" style="2" customWidth="1"/>
    <col min="15877" max="15878" width="20.5" style="2" customWidth="1"/>
    <col min="15879" max="15880" width="10.125" style="2" customWidth="1"/>
    <col min="15881" max="16128" width="9" style="2"/>
    <col min="16129" max="16130" width="65.375" style="2" customWidth="1"/>
    <col min="16131" max="16131" width="19.875" style="2" customWidth="1"/>
    <col min="16132" max="16132" width="35.875" style="2" customWidth="1"/>
    <col min="16133" max="16134" width="20.5" style="2" customWidth="1"/>
    <col min="16135" max="16136" width="10.125" style="2" customWidth="1"/>
    <col min="16137" max="16384" width="9" style="2"/>
  </cols>
  <sheetData>
    <row r="1" ht="26.25" customHeight="1" spans="1:1">
      <c r="A1" s="3" t="s">
        <v>1200</v>
      </c>
    </row>
    <row r="2" ht="34.5" customHeight="1" spans="1:2">
      <c r="A2" s="4" t="s">
        <v>1201</v>
      </c>
      <c r="B2" s="4"/>
    </row>
    <row r="3" ht="34.5" customHeight="1" spans="2:2">
      <c r="B3" s="12" t="s">
        <v>26</v>
      </c>
    </row>
    <row r="4" s="11" customFormat="1" ht="34.5" customHeight="1" spans="1:2">
      <c r="A4" s="13" t="s">
        <v>27</v>
      </c>
      <c r="B4" s="13" t="s">
        <v>29</v>
      </c>
    </row>
    <row r="5" ht="34.5" customHeight="1" spans="1:2">
      <c r="A5" s="6"/>
      <c r="B5" s="6"/>
    </row>
    <row r="6" ht="34.5" customHeight="1" spans="1:2">
      <c r="A6" s="6"/>
      <c r="B6" s="6"/>
    </row>
    <row r="7" ht="34.5" customHeight="1" spans="1:2">
      <c r="A7" s="6"/>
      <c r="B7" s="6"/>
    </row>
    <row r="8" ht="34.5" customHeight="1" spans="1:2">
      <c r="A8" s="6"/>
      <c r="B8" s="6"/>
    </row>
    <row r="9" ht="34.5" customHeight="1" spans="1:2">
      <c r="A9" s="6"/>
      <c r="B9" s="6"/>
    </row>
    <row r="10" ht="34.5" customHeight="1"/>
    <row r="11" ht="34.5" customHeight="1"/>
  </sheetData>
  <mergeCells count="1">
    <mergeCell ref="A2:B2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3"/>
  <sheetViews>
    <sheetView workbookViewId="0">
      <selection activeCell="A15" sqref="A15"/>
    </sheetView>
  </sheetViews>
  <sheetFormatPr defaultColWidth="8" defaultRowHeight="14.25" outlineLevelCol="4"/>
  <cols>
    <col min="1" max="1" width="41.5" style="10" customWidth="1"/>
    <col min="2" max="5" width="19.875" style="10" customWidth="1"/>
    <col min="6" max="256" width="8" style="10"/>
    <col min="257" max="257" width="38.125" style="10" customWidth="1"/>
    <col min="258" max="261" width="19.875" style="10" customWidth="1"/>
    <col min="262" max="512" width="8" style="10"/>
    <col min="513" max="513" width="38.125" style="10" customWidth="1"/>
    <col min="514" max="517" width="19.875" style="10" customWidth="1"/>
    <col min="518" max="768" width="8" style="10"/>
    <col min="769" max="769" width="38.125" style="10" customWidth="1"/>
    <col min="770" max="773" width="19.875" style="10" customWidth="1"/>
    <col min="774" max="1024" width="8" style="10"/>
    <col min="1025" max="1025" width="38.125" style="10" customWidth="1"/>
    <col min="1026" max="1029" width="19.875" style="10" customWidth="1"/>
    <col min="1030" max="1280" width="8" style="10"/>
    <col min="1281" max="1281" width="38.125" style="10" customWidth="1"/>
    <col min="1282" max="1285" width="19.875" style="10" customWidth="1"/>
    <col min="1286" max="1536" width="8" style="10"/>
    <col min="1537" max="1537" width="38.125" style="10" customWidth="1"/>
    <col min="1538" max="1541" width="19.875" style="10" customWidth="1"/>
    <col min="1542" max="1792" width="8" style="10"/>
    <col min="1793" max="1793" width="38.125" style="10" customWidth="1"/>
    <col min="1794" max="1797" width="19.875" style="10" customWidth="1"/>
    <col min="1798" max="2048" width="8" style="10"/>
    <col min="2049" max="2049" width="38.125" style="10" customWidth="1"/>
    <col min="2050" max="2053" width="19.875" style="10" customWidth="1"/>
    <col min="2054" max="2304" width="8" style="10"/>
    <col min="2305" max="2305" width="38.125" style="10" customWidth="1"/>
    <col min="2306" max="2309" width="19.875" style="10" customWidth="1"/>
    <col min="2310" max="2560" width="8" style="10"/>
    <col min="2561" max="2561" width="38.125" style="10" customWidth="1"/>
    <col min="2562" max="2565" width="19.875" style="10" customWidth="1"/>
    <col min="2566" max="2816" width="8" style="10"/>
    <col min="2817" max="2817" width="38.125" style="10" customWidth="1"/>
    <col min="2818" max="2821" width="19.875" style="10" customWidth="1"/>
    <col min="2822" max="3072" width="8" style="10"/>
    <col min="3073" max="3073" width="38.125" style="10" customWidth="1"/>
    <col min="3074" max="3077" width="19.875" style="10" customWidth="1"/>
    <col min="3078" max="3328" width="8" style="10"/>
    <col min="3329" max="3329" width="38.125" style="10" customWidth="1"/>
    <col min="3330" max="3333" width="19.875" style="10" customWidth="1"/>
    <col min="3334" max="3584" width="8" style="10"/>
    <col min="3585" max="3585" width="38.125" style="10" customWidth="1"/>
    <col min="3586" max="3589" width="19.875" style="10" customWidth="1"/>
    <col min="3590" max="3840" width="8" style="10"/>
    <col min="3841" max="3841" width="38.125" style="10" customWidth="1"/>
    <col min="3842" max="3845" width="19.875" style="10" customWidth="1"/>
    <col min="3846" max="4096" width="8" style="10"/>
    <col min="4097" max="4097" width="38.125" style="10" customWidth="1"/>
    <col min="4098" max="4101" width="19.875" style="10" customWidth="1"/>
    <col min="4102" max="4352" width="8" style="10"/>
    <col min="4353" max="4353" width="38.125" style="10" customWidth="1"/>
    <col min="4354" max="4357" width="19.875" style="10" customWidth="1"/>
    <col min="4358" max="4608" width="8" style="10"/>
    <col min="4609" max="4609" width="38.125" style="10" customWidth="1"/>
    <col min="4610" max="4613" width="19.875" style="10" customWidth="1"/>
    <col min="4614" max="4864" width="8" style="10"/>
    <col min="4865" max="4865" width="38.125" style="10" customWidth="1"/>
    <col min="4866" max="4869" width="19.875" style="10" customWidth="1"/>
    <col min="4870" max="5120" width="8" style="10"/>
    <col min="5121" max="5121" width="38.125" style="10" customWidth="1"/>
    <col min="5122" max="5125" width="19.875" style="10" customWidth="1"/>
    <col min="5126" max="5376" width="8" style="10"/>
    <col min="5377" max="5377" width="38.125" style="10" customWidth="1"/>
    <col min="5378" max="5381" width="19.875" style="10" customWidth="1"/>
    <col min="5382" max="5632" width="8" style="10"/>
    <col min="5633" max="5633" width="38.125" style="10" customWidth="1"/>
    <col min="5634" max="5637" width="19.875" style="10" customWidth="1"/>
    <col min="5638" max="5888" width="8" style="10"/>
    <col min="5889" max="5889" width="38.125" style="10" customWidth="1"/>
    <col min="5890" max="5893" width="19.875" style="10" customWidth="1"/>
    <col min="5894" max="6144" width="8" style="10"/>
    <col min="6145" max="6145" width="38.125" style="10" customWidth="1"/>
    <col min="6146" max="6149" width="19.875" style="10" customWidth="1"/>
    <col min="6150" max="6400" width="8" style="10"/>
    <col min="6401" max="6401" width="38.125" style="10" customWidth="1"/>
    <col min="6402" max="6405" width="19.875" style="10" customWidth="1"/>
    <col min="6406" max="6656" width="8" style="10"/>
    <col min="6657" max="6657" width="38.125" style="10" customWidth="1"/>
    <col min="6658" max="6661" width="19.875" style="10" customWidth="1"/>
    <col min="6662" max="6912" width="8" style="10"/>
    <col min="6913" max="6913" width="38.125" style="10" customWidth="1"/>
    <col min="6914" max="6917" width="19.875" style="10" customWidth="1"/>
    <col min="6918" max="7168" width="8" style="10"/>
    <col min="7169" max="7169" width="38.125" style="10" customWidth="1"/>
    <col min="7170" max="7173" width="19.875" style="10" customWidth="1"/>
    <col min="7174" max="7424" width="8" style="10"/>
    <col min="7425" max="7425" width="38.125" style="10" customWidth="1"/>
    <col min="7426" max="7429" width="19.875" style="10" customWidth="1"/>
    <col min="7430" max="7680" width="8" style="10"/>
    <col min="7681" max="7681" width="38.125" style="10" customWidth="1"/>
    <col min="7682" max="7685" width="19.875" style="10" customWidth="1"/>
    <col min="7686" max="7936" width="8" style="10"/>
    <col min="7937" max="7937" width="38.125" style="10" customWidth="1"/>
    <col min="7938" max="7941" width="19.875" style="10" customWidth="1"/>
    <col min="7942" max="8192" width="8" style="10"/>
    <col min="8193" max="8193" width="38.125" style="10" customWidth="1"/>
    <col min="8194" max="8197" width="19.875" style="10" customWidth="1"/>
    <col min="8198" max="8448" width="8" style="10"/>
    <col min="8449" max="8449" width="38.125" style="10" customWidth="1"/>
    <col min="8450" max="8453" width="19.875" style="10" customWidth="1"/>
    <col min="8454" max="8704" width="8" style="10"/>
    <col min="8705" max="8705" width="38.125" style="10" customWidth="1"/>
    <col min="8706" max="8709" width="19.875" style="10" customWidth="1"/>
    <col min="8710" max="8960" width="8" style="10"/>
    <col min="8961" max="8961" width="38.125" style="10" customWidth="1"/>
    <col min="8962" max="8965" width="19.875" style="10" customWidth="1"/>
    <col min="8966" max="9216" width="8" style="10"/>
    <col min="9217" max="9217" width="38.125" style="10" customWidth="1"/>
    <col min="9218" max="9221" width="19.875" style="10" customWidth="1"/>
    <col min="9222" max="9472" width="8" style="10"/>
    <col min="9473" max="9473" width="38.125" style="10" customWidth="1"/>
    <col min="9474" max="9477" width="19.875" style="10" customWidth="1"/>
    <col min="9478" max="9728" width="8" style="10"/>
    <col min="9729" max="9729" width="38.125" style="10" customWidth="1"/>
    <col min="9730" max="9733" width="19.875" style="10" customWidth="1"/>
    <col min="9734" max="9984" width="8" style="10"/>
    <col min="9985" max="9985" width="38.125" style="10" customWidth="1"/>
    <col min="9986" max="9989" width="19.875" style="10" customWidth="1"/>
    <col min="9990" max="10240" width="8" style="10"/>
    <col min="10241" max="10241" width="38.125" style="10" customWidth="1"/>
    <col min="10242" max="10245" width="19.875" style="10" customWidth="1"/>
    <col min="10246" max="10496" width="8" style="10"/>
    <col min="10497" max="10497" width="38.125" style="10" customWidth="1"/>
    <col min="10498" max="10501" width="19.875" style="10" customWidth="1"/>
    <col min="10502" max="10752" width="8" style="10"/>
    <col min="10753" max="10753" width="38.125" style="10" customWidth="1"/>
    <col min="10754" max="10757" width="19.875" style="10" customWidth="1"/>
    <col min="10758" max="11008" width="8" style="10"/>
    <col min="11009" max="11009" width="38.125" style="10" customWidth="1"/>
    <col min="11010" max="11013" width="19.875" style="10" customWidth="1"/>
    <col min="11014" max="11264" width="8" style="10"/>
    <col min="11265" max="11265" width="38.125" style="10" customWidth="1"/>
    <col min="11266" max="11269" width="19.875" style="10" customWidth="1"/>
    <col min="11270" max="11520" width="8" style="10"/>
    <col min="11521" max="11521" width="38.125" style="10" customWidth="1"/>
    <col min="11522" max="11525" width="19.875" style="10" customWidth="1"/>
    <col min="11526" max="11776" width="8" style="10"/>
    <col min="11777" max="11777" width="38.125" style="10" customWidth="1"/>
    <col min="11778" max="11781" width="19.875" style="10" customWidth="1"/>
    <col min="11782" max="12032" width="8" style="10"/>
    <col min="12033" max="12033" width="38.125" style="10" customWidth="1"/>
    <col min="12034" max="12037" width="19.875" style="10" customWidth="1"/>
    <col min="12038" max="12288" width="8" style="10"/>
    <col min="12289" max="12289" width="38.125" style="10" customWidth="1"/>
    <col min="12290" max="12293" width="19.875" style="10" customWidth="1"/>
    <col min="12294" max="12544" width="8" style="10"/>
    <col min="12545" max="12545" width="38.125" style="10" customWidth="1"/>
    <col min="12546" max="12549" width="19.875" style="10" customWidth="1"/>
    <col min="12550" max="12800" width="8" style="10"/>
    <col min="12801" max="12801" width="38.125" style="10" customWidth="1"/>
    <col min="12802" max="12805" width="19.875" style="10" customWidth="1"/>
    <col min="12806" max="13056" width="8" style="10"/>
    <col min="13057" max="13057" width="38.125" style="10" customWidth="1"/>
    <col min="13058" max="13061" width="19.875" style="10" customWidth="1"/>
    <col min="13062" max="13312" width="8" style="10"/>
    <col min="13313" max="13313" width="38.125" style="10" customWidth="1"/>
    <col min="13314" max="13317" width="19.875" style="10" customWidth="1"/>
    <col min="13318" max="13568" width="8" style="10"/>
    <col min="13569" max="13569" width="38.125" style="10" customWidth="1"/>
    <col min="13570" max="13573" width="19.875" style="10" customWidth="1"/>
    <col min="13574" max="13824" width="8" style="10"/>
    <col min="13825" max="13825" width="38.125" style="10" customWidth="1"/>
    <col min="13826" max="13829" width="19.875" style="10" customWidth="1"/>
    <col min="13830" max="14080" width="8" style="10"/>
    <col min="14081" max="14081" width="38.125" style="10" customWidth="1"/>
    <col min="14082" max="14085" width="19.875" style="10" customWidth="1"/>
    <col min="14086" max="14336" width="8" style="10"/>
    <col min="14337" max="14337" width="38.125" style="10" customWidth="1"/>
    <col min="14338" max="14341" width="19.875" style="10" customWidth="1"/>
    <col min="14342" max="14592" width="8" style="10"/>
    <col min="14593" max="14593" width="38.125" style="10" customWidth="1"/>
    <col min="14594" max="14597" width="19.875" style="10" customWidth="1"/>
    <col min="14598" max="14848" width="8" style="10"/>
    <col min="14849" max="14849" width="38.125" style="10" customWidth="1"/>
    <col min="14850" max="14853" width="19.875" style="10" customWidth="1"/>
    <col min="14854" max="15104" width="8" style="10"/>
    <col min="15105" max="15105" width="38.125" style="10" customWidth="1"/>
    <col min="15106" max="15109" width="19.875" style="10" customWidth="1"/>
    <col min="15110" max="15360" width="8" style="10"/>
    <col min="15361" max="15361" width="38.125" style="10" customWidth="1"/>
    <col min="15362" max="15365" width="19.875" style="10" customWidth="1"/>
    <col min="15366" max="15616" width="8" style="10"/>
    <col min="15617" max="15617" width="38.125" style="10" customWidth="1"/>
    <col min="15618" max="15621" width="19.875" style="10" customWidth="1"/>
    <col min="15622" max="15872" width="8" style="10"/>
    <col min="15873" max="15873" width="38.125" style="10" customWidth="1"/>
    <col min="15874" max="15877" width="19.875" style="10" customWidth="1"/>
    <col min="15878" max="16128" width="8" style="10"/>
    <col min="16129" max="16129" width="38.125" style="10" customWidth="1"/>
    <col min="16130" max="16133" width="19.875" style="10" customWidth="1"/>
    <col min="16134" max="16384" width="8" style="10"/>
  </cols>
  <sheetData>
    <row r="1" s="2" customFormat="1" ht="25.5" customHeight="1" spans="1:1">
      <c r="A1" s="3" t="s">
        <v>1202</v>
      </c>
    </row>
    <row r="2" s="2" customFormat="1" ht="36.75" customHeight="1" spans="1:5">
      <c r="A2" s="4" t="s">
        <v>1203</v>
      </c>
      <c r="B2" s="4"/>
      <c r="C2" s="4"/>
      <c r="D2" s="4"/>
      <c r="E2" s="4"/>
    </row>
    <row r="3" s="2" customFormat="1" ht="25.5" customHeight="1" spans="5:5">
      <c r="E3" s="2" t="s">
        <v>26</v>
      </c>
    </row>
    <row r="4" s="9" customFormat="1" ht="33.75" customHeight="1" spans="1:5">
      <c r="A4" s="5" t="s">
        <v>27</v>
      </c>
      <c r="B4" s="5" t="s">
        <v>28</v>
      </c>
      <c r="C4" s="5" t="s">
        <v>29</v>
      </c>
      <c r="D4" s="5" t="s">
        <v>30</v>
      </c>
      <c r="E4" s="5"/>
    </row>
    <row r="5" s="9" customFormat="1" ht="33.75" customHeight="1" spans="1:5">
      <c r="A5" s="5"/>
      <c r="B5" s="5"/>
      <c r="C5" s="5"/>
      <c r="D5" s="5" t="s">
        <v>31</v>
      </c>
      <c r="E5" s="5" t="s">
        <v>32</v>
      </c>
    </row>
    <row r="6" ht="25.5" customHeight="1" spans="1:5">
      <c r="A6" s="6" t="s">
        <v>1204</v>
      </c>
      <c r="B6" s="7">
        <f>B8</f>
        <v>1908</v>
      </c>
      <c r="C6" s="7">
        <f>C8</f>
        <v>631</v>
      </c>
      <c r="D6" s="7">
        <f>C6-B6</f>
        <v>-1277</v>
      </c>
      <c r="E6" s="8">
        <v>-67</v>
      </c>
    </row>
    <row r="7" ht="25.5" customHeight="1" spans="1:5">
      <c r="A7" s="6" t="s">
        <v>1205</v>
      </c>
      <c r="B7" s="7"/>
      <c r="C7" s="7"/>
      <c r="D7" s="7"/>
      <c r="E7" s="8"/>
    </row>
    <row r="8" ht="25.5" customHeight="1" spans="1:5">
      <c r="A8" s="6" t="s">
        <v>1206</v>
      </c>
      <c r="B8" s="7">
        <v>1908</v>
      </c>
      <c r="C8" s="7">
        <v>631</v>
      </c>
      <c r="D8" s="7">
        <v>-1277</v>
      </c>
      <c r="E8" s="8">
        <v>-67</v>
      </c>
    </row>
    <row r="9" ht="25.5" customHeight="1" spans="1:5">
      <c r="A9" s="6" t="s">
        <v>1207</v>
      </c>
      <c r="B9" s="7"/>
      <c r="C9" s="7"/>
      <c r="D9" s="7"/>
      <c r="E9" s="6"/>
    </row>
    <row r="10" ht="25.5" customHeight="1" spans="1:5">
      <c r="A10" s="6" t="s">
        <v>1208</v>
      </c>
      <c r="B10" s="7"/>
      <c r="C10" s="7"/>
      <c r="D10" s="7"/>
      <c r="E10" s="6"/>
    </row>
    <row r="11" ht="25.5" customHeight="1" spans="1:5">
      <c r="A11" s="6" t="s">
        <v>1209</v>
      </c>
      <c r="B11" s="7"/>
      <c r="C11" s="7"/>
      <c r="D11" s="7"/>
      <c r="E11" s="6"/>
    </row>
    <row r="12" ht="25.5" customHeight="1" spans="1:5">
      <c r="A12" s="6" t="s">
        <v>1210</v>
      </c>
      <c r="B12" s="6"/>
      <c r="C12" s="6"/>
      <c r="D12" s="6"/>
      <c r="E12" s="6"/>
    </row>
    <row r="13" ht="25.5" customHeight="1"/>
  </sheetData>
  <mergeCells count="5">
    <mergeCell ref="A2:E2"/>
    <mergeCell ref="D4:E4"/>
    <mergeCell ref="A4:A5"/>
    <mergeCell ref="B4:B5"/>
    <mergeCell ref="C4:C5"/>
  </mergeCells>
  <printOptions horizontalCentered="1"/>
  <pageMargins left="0.708661417322835" right="0.708661417322835" top="0.748031496062992" bottom="0.748031496062992" header="0.31496062992126" footer="0.31496062992126"/>
  <pageSetup paperSize="9" fitToHeight="1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3"/>
  <sheetViews>
    <sheetView workbookViewId="0">
      <selection activeCell="H13" sqref="H13"/>
    </sheetView>
  </sheetViews>
  <sheetFormatPr defaultColWidth="8" defaultRowHeight="14.25" outlineLevelCol="4"/>
  <cols>
    <col min="1" max="1" width="48.5" style="2" customWidth="1"/>
    <col min="2" max="5" width="20" style="2" customWidth="1"/>
    <col min="6" max="256" width="8" style="2"/>
    <col min="257" max="257" width="48.5" style="2" customWidth="1"/>
    <col min="258" max="261" width="20" style="2" customWidth="1"/>
    <col min="262" max="512" width="8" style="2"/>
    <col min="513" max="513" width="48.5" style="2" customWidth="1"/>
    <col min="514" max="517" width="20" style="2" customWidth="1"/>
    <col min="518" max="768" width="8" style="2"/>
    <col min="769" max="769" width="48.5" style="2" customWidth="1"/>
    <col min="770" max="773" width="20" style="2" customWidth="1"/>
    <col min="774" max="1024" width="8" style="2"/>
    <col min="1025" max="1025" width="48.5" style="2" customWidth="1"/>
    <col min="1026" max="1029" width="20" style="2" customWidth="1"/>
    <col min="1030" max="1280" width="8" style="2"/>
    <col min="1281" max="1281" width="48.5" style="2" customWidth="1"/>
    <col min="1282" max="1285" width="20" style="2" customWidth="1"/>
    <col min="1286" max="1536" width="8" style="2"/>
    <col min="1537" max="1537" width="48.5" style="2" customWidth="1"/>
    <col min="1538" max="1541" width="20" style="2" customWidth="1"/>
    <col min="1542" max="1792" width="8" style="2"/>
    <col min="1793" max="1793" width="48.5" style="2" customWidth="1"/>
    <col min="1794" max="1797" width="20" style="2" customWidth="1"/>
    <col min="1798" max="2048" width="8" style="2"/>
    <col min="2049" max="2049" width="48.5" style="2" customWidth="1"/>
    <col min="2050" max="2053" width="20" style="2" customWidth="1"/>
    <col min="2054" max="2304" width="8" style="2"/>
    <col min="2305" max="2305" width="48.5" style="2" customWidth="1"/>
    <col min="2306" max="2309" width="20" style="2" customWidth="1"/>
    <col min="2310" max="2560" width="8" style="2"/>
    <col min="2561" max="2561" width="48.5" style="2" customWidth="1"/>
    <col min="2562" max="2565" width="20" style="2" customWidth="1"/>
    <col min="2566" max="2816" width="8" style="2"/>
    <col min="2817" max="2817" width="48.5" style="2" customWidth="1"/>
    <col min="2818" max="2821" width="20" style="2" customWidth="1"/>
    <col min="2822" max="3072" width="8" style="2"/>
    <col min="3073" max="3073" width="48.5" style="2" customWidth="1"/>
    <col min="3074" max="3077" width="20" style="2" customWidth="1"/>
    <col min="3078" max="3328" width="8" style="2"/>
    <col min="3329" max="3329" width="48.5" style="2" customWidth="1"/>
    <col min="3330" max="3333" width="20" style="2" customWidth="1"/>
    <col min="3334" max="3584" width="8" style="2"/>
    <col min="3585" max="3585" width="48.5" style="2" customWidth="1"/>
    <col min="3586" max="3589" width="20" style="2" customWidth="1"/>
    <col min="3590" max="3840" width="8" style="2"/>
    <col min="3841" max="3841" width="48.5" style="2" customWidth="1"/>
    <col min="3842" max="3845" width="20" style="2" customWidth="1"/>
    <col min="3846" max="4096" width="8" style="2"/>
    <col min="4097" max="4097" width="48.5" style="2" customWidth="1"/>
    <col min="4098" max="4101" width="20" style="2" customWidth="1"/>
    <col min="4102" max="4352" width="8" style="2"/>
    <col min="4353" max="4353" width="48.5" style="2" customWidth="1"/>
    <col min="4354" max="4357" width="20" style="2" customWidth="1"/>
    <col min="4358" max="4608" width="8" style="2"/>
    <col min="4609" max="4609" width="48.5" style="2" customWidth="1"/>
    <col min="4610" max="4613" width="20" style="2" customWidth="1"/>
    <col min="4614" max="4864" width="8" style="2"/>
    <col min="4865" max="4865" width="48.5" style="2" customWidth="1"/>
    <col min="4866" max="4869" width="20" style="2" customWidth="1"/>
    <col min="4870" max="5120" width="8" style="2"/>
    <col min="5121" max="5121" width="48.5" style="2" customWidth="1"/>
    <col min="5122" max="5125" width="20" style="2" customWidth="1"/>
    <col min="5126" max="5376" width="8" style="2"/>
    <col min="5377" max="5377" width="48.5" style="2" customWidth="1"/>
    <col min="5378" max="5381" width="20" style="2" customWidth="1"/>
    <col min="5382" max="5632" width="8" style="2"/>
    <col min="5633" max="5633" width="48.5" style="2" customWidth="1"/>
    <col min="5634" max="5637" width="20" style="2" customWidth="1"/>
    <col min="5638" max="5888" width="8" style="2"/>
    <col min="5889" max="5889" width="48.5" style="2" customWidth="1"/>
    <col min="5890" max="5893" width="20" style="2" customWidth="1"/>
    <col min="5894" max="6144" width="8" style="2"/>
    <col min="6145" max="6145" width="48.5" style="2" customWidth="1"/>
    <col min="6146" max="6149" width="20" style="2" customWidth="1"/>
    <col min="6150" max="6400" width="8" style="2"/>
    <col min="6401" max="6401" width="48.5" style="2" customWidth="1"/>
    <col min="6402" max="6405" width="20" style="2" customWidth="1"/>
    <col min="6406" max="6656" width="8" style="2"/>
    <col min="6657" max="6657" width="48.5" style="2" customWidth="1"/>
    <col min="6658" max="6661" width="20" style="2" customWidth="1"/>
    <col min="6662" max="6912" width="8" style="2"/>
    <col min="6913" max="6913" width="48.5" style="2" customWidth="1"/>
    <col min="6914" max="6917" width="20" style="2" customWidth="1"/>
    <col min="6918" max="7168" width="8" style="2"/>
    <col min="7169" max="7169" width="48.5" style="2" customWidth="1"/>
    <col min="7170" max="7173" width="20" style="2" customWidth="1"/>
    <col min="7174" max="7424" width="8" style="2"/>
    <col min="7425" max="7425" width="48.5" style="2" customWidth="1"/>
    <col min="7426" max="7429" width="20" style="2" customWidth="1"/>
    <col min="7430" max="7680" width="8" style="2"/>
    <col min="7681" max="7681" width="48.5" style="2" customWidth="1"/>
    <col min="7682" max="7685" width="20" style="2" customWidth="1"/>
    <col min="7686" max="7936" width="8" style="2"/>
    <col min="7937" max="7937" width="48.5" style="2" customWidth="1"/>
    <col min="7938" max="7941" width="20" style="2" customWidth="1"/>
    <col min="7942" max="8192" width="8" style="2"/>
    <col min="8193" max="8193" width="48.5" style="2" customWidth="1"/>
    <col min="8194" max="8197" width="20" style="2" customWidth="1"/>
    <col min="8198" max="8448" width="8" style="2"/>
    <col min="8449" max="8449" width="48.5" style="2" customWidth="1"/>
    <col min="8450" max="8453" width="20" style="2" customWidth="1"/>
    <col min="8454" max="8704" width="8" style="2"/>
    <col min="8705" max="8705" width="48.5" style="2" customWidth="1"/>
    <col min="8706" max="8709" width="20" style="2" customWidth="1"/>
    <col min="8710" max="8960" width="8" style="2"/>
    <col min="8961" max="8961" width="48.5" style="2" customWidth="1"/>
    <col min="8962" max="8965" width="20" style="2" customWidth="1"/>
    <col min="8966" max="9216" width="8" style="2"/>
    <col min="9217" max="9217" width="48.5" style="2" customWidth="1"/>
    <col min="9218" max="9221" width="20" style="2" customWidth="1"/>
    <col min="9222" max="9472" width="8" style="2"/>
    <col min="9473" max="9473" width="48.5" style="2" customWidth="1"/>
    <col min="9474" max="9477" width="20" style="2" customWidth="1"/>
    <col min="9478" max="9728" width="8" style="2"/>
    <col min="9729" max="9729" width="48.5" style="2" customWidth="1"/>
    <col min="9730" max="9733" width="20" style="2" customWidth="1"/>
    <col min="9734" max="9984" width="8" style="2"/>
    <col min="9985" max="9985" width="48.5" style="2" customWidth="1"/>
    <col min="9986" max="9989" width="20" style="2" customWidth="1"/>
    <col min="9990" max="10240" width="8" style="2"/>
    <col min="10241" max="10241" width="48.5" style="2" customWidth="1"/>
    <col min="10242" max="10245" width="20" style="2" customWidth="1"/>
    <col min="10246" max="10496" width="8" style="2"/>
    <col min="10497" max="10497" width="48.5" style="2" customWidth="1"/>
    <col min="10498" max="10501" width="20" style="2" customWidth="1"/>
    <col min="10502" max="10752" width="8" style="2"/>
    <col min="10753" max="10753" width="48.5" style="2" customWidth="1"/>
    <col min="10754" max="10757" width="20" style="2" customWidth="1"/>
    <col min="10758" max="11008" width="8" style="2"/>
    <col min="11009" max="11009" width="48.5" style="2" customWidth="1"/>
    <col min="11010" max="11013" width="20" style="2" customWidth="1"/>
    <col min="11014" max="11264" width="8" style="2"/>
    <col min="11265" max="11265" width="48.5" style="2" customWidth="1"/>
    <col min="11266" max="11269" width="20" style="2" customWidth="1"/>
    <col min="11270" max="11520" width="8" style="2"/>
    <col min="11521" max="11521" width="48.5" style="2" customWidth="1"/>
    <col min="11522" max="11525" width="20" style="2" customWidth="1"/>
    <col min="11526" max="11776" width="8" style="2"/>
    <col min="11777" max="11777" width="48.5" style="2" customWidth="1"/>
    <col min="11778" max="11781" width="20" style="2" customWidth="1"/>
    <col min="11782" max="12032" width="8" style="2"/>
    <col min="12033" max="12033" width="48.5" style="2" customWidth="1"/>
    <col min="12034" max="12037" width="20" style="2" customWidth="1"/>
    <col min="12038" max="12288" width="8" style="2"/>
    <col min="12289" max="12289" width="48.5" style="2" customWidth="1"/>
    <col min="12290" max="12293" width="20" style="2" customWidth="1"/>
    <col min="12294" max="12544" width="8" style="2"/>
    <col min="12545" max="12545" width="48.5" style="2" customWidth="1"/>
    <col min="12546" max="12549" width="20" style="2" customWidth="1"/>
    <col min="12550" max="12800" width="8" style="2"/>
    <col min="12801" max="12801" width="48.5" style="2" customWidth="1"/>
    <col min="12802" max="12805" width="20" style="2" customWidth="1"/>
    <col min="12806" max="13056" width="8" style="2"/>
    <col min="13057" max="13057" width="48.5" style="2" customWidth="1"/>
    <col min="13058" max="13061" width="20" style="2" customWidth="1"/>
    <col min="13062" max="13312" width="8" style="2"/>
    <col min="13313" max="13313" width="48.5" style="2" customWidth="1"/>
    <col min="13314" max="13317" width="20" style="2" customWidth="1"/>
    <col min="13318" max="13568" width="8" style="2"/>
    <col min="13569" max="13569" width="48.5" style="2" customWidth="1"/>
    <col min="13570" max="13573" width="20" style="2" customWidth="1"/>
    <col min="13574" max="13824" width="8" style="2"/>
    <col min="13825" max="13825" width="48.5" style="2" customWidth="1"/>
    <col min="13826" max="13829" width="20" style="2" customWidth="1"/>
    <col min="13830" max="14080" width="8" style="2"/>
    <col min="14081" max="14081" width="48.5" style="2" customWidth="1"/>
    <col min="14082" max="14085" width="20" style="2" customWidth="1"/>
    <col min="14086" max="14336" width="8" style="2"/>
    <col min="14337" max="14337" width="48.5" style="2" customWidth="1"/>
    <col min="14338" max="14341" width="20" style="2" customWidth="1"/>
    <col min="14342" max="14592" width="8" style="2"/>
    <col min="14593" max="14593" width="48.5" style="2" customWidth="1"/>
    <col min="14594" max="14597" width="20" style="2" customWidth="1"/>
    <col min="14598" max="14848" width="8" style="2"/>
    <col min="14849" max="14849" width="48.5" style="2" customWidth="1"/>
    <col min="14850" max="14853" width="20" style="2" customWidth="1"/>
    <col min="14854" max="15104" width="8" style="2"/>
    <col min="15105" max="15105" width="48.5" style="2" customWidth="1"/>
    <col min="15106" max="15109" width="20" style="2" customWidth="1"/>
    <col min="15110" max="15360" width="8" style="2"/>
    <col min="15361" max="15361" width="48.5" style="2" customWidth="1"/>
    <col min="15362" max="15365" width="20" style="2" customWidth="1"/>
    <col min="15366" max="15616" width="8" style="2"/>
    <col min="15617" max="15617" width="48.5" style="2" customWidth="1"/>
    <col min="15618" max="15621" width="20" style="2" customWidth="1"/>
    <col min="15622" max="15872" width="8" style="2"/>
    <col min="15873" max="15873" width="48.5" style="2" customWidth="1"/>
    <col min="15874" max="15877" width="20" style="2" customWidth="1"/>
    <col min="15878" max="16128" width="8" style="2"/>
    <col min="16129" max="16129" width="48.5" style="2" customWidth="1"/>
    <col min="16130" max="16133" width="20" style="2" customWidth="1"/>
    <col min="16134" max="16384" width="8" style="2"/>
  </cols>
  <sheetData>
    <row r="1" ht="27" customHeight="1" spans="1:1">
      <c r="A1" s="3" t="s">
        <v>1211</v>
      </c>
    </row>
    <row r="2" ht="33" customHeight="1" spans="1:5">
      <c r="A2" s="4" t="s">
        <v>1212</v>
      </c>
      <c r="B2" s="4"/>
      <c r="C2" s="4"/>
      <c r="D2" s="4"/>
      <c r="E2" s="4"/>
    </row>
    <row r="3" ht="27" customHeight="1" spans="5:5">
      <c r="E3" s="2" t="s">
        <v>26</v>
      </c>
    </row>
    <row r="4" s="1" customFormat="1" ht="38.25" customHeight="1" spans="1:5">
      <c r="A4" s="5" t="s">
        <v>27</v>
      </c>
      <c r="B4" s="5" t="s">
        <v>28</v>
      </c>
      <c r="C4" s="5" t="s">
        <v>29</v>
      </c>
      <c r="D4" s="5" t="s">
        <v>30</v>
      </c>
      <c r="E4" s="5"/>
    </row>
    <row r="5" s="1" customFormat="1" ht="38.25" customHeight="1" spans="1:5">
      <c r="A5" s="5"/>
      <c r="B5" s="5"/>
      <c r="C5" s="5"/>
      <c r="D5" s="5" t="s">
        <v>31</v>
      </c>
      <c r="E5" s="5" t="s">
        <v>32</v>
      </c>
    </row>
    <row r="6" ht="38.25" customHeight="1" spans="1:5">
      <c r="A6" s="6" t="s">
        <v>1213</v>
      </c>
      <c r="B6" s="7">
        <f>B8</f>
        <v>1931</v>
      </c>
      <c r="C6" s="7">
        <f>C8</f>
        <v>616</v>
      </c>
      <c r="D6" s="7">
        <f>C6-B6</f>
        <v>-1315</v>
      </c>
      <c r="E6" s="8">
        <v>-68</v>
      </c>
    </row>
    <row r="7" ht="38.25" customHeight="1" spans="1:5">
      <c r="A7" s="6" t="s">
        <v>1214</v>
      </c>
      <c r="B7" s="7"/>
      <c r="C7" s="7"/>
      <c r="D7" s="7"/>
      <c r="E7" s="8"/>
    </row>
    <row r="8" ht="38.25" customHeight="1" spans="1:5">
      <c r="A8" s="6" t="s">
        <v>1215</v>
      </c>
      <c r="B8" s="7">
        <v>1931</v>
      </c>
      <c r="C8" s="7">
        <v>616</v>
      </c>
      <c r="D8" s="7">
        <v>-1315</v>
      </c>
      <c r="E8" s="8">
        <v>-68</v>
      </c>
    </row>
    <row r="9" ht="38.25" customHeight="1" spans="1:5">
      <c r="A9" s="6" t="s">
        <v>1216</v>
      </c>
      <c r="B9" s="7"/>
      <c r="C9" s="7"/>
      <c r="D9" s="7"/>
      <c r="E9" s="6"/>
    </row>
    <row r="10" ht="38.25" customHeight="1" spans="1:5">
      <c r="A10" s="6" t="s">
        <v>1217</v>
      </c>
      <c r="B10" s="6"/>
      <c r="C10" s="6"/>
      <c r="D10" s="6"/>
      <c r="E10" s="6"/>
    </row>
    <row r="11" ht="38.25" customHeight="1" spans="1:5">
      <c r="A11" s="6" t="s">
        <v>1218</v>
      </c>
      <c r="B11" s="6"/>
      <c r="C11" s="6"/>
      <c r="D11" s="6"/>
      <c r="E11" s="6"/>
    </row>
    <row r="12" ht="38.25" customHeight="1" spans="1:5">
      <c r="A12" s="6" t="s">
        <v>1219</v>
      </c>
      <c r="B12" s="6"/>
      <c r="C12" s="6"/>
      <c r="D12" s="6"/>
      <c r="E12" s="6"/>
    </row>
    <row r="13" ht="38.25" customHeight="1"/>
  </sheetData>
  <mergeCells count="5">
    <mergeCell ref="A2:E2"/>
    <mergeCell ref="D4:E4"/>
    <mergeCell ref="A4:A5"/>
    <mergeCell ref="B4:B5"/>
    <mergeCell ref="C4:C5"/>
  </mergeCells>
  <printOptions horizontalCentered="1"/>
  <pageMargins left="0.708661417322835" right="0.708661417322835" top="0.748031496062992" bottom="0.748031496062992" header="0.31496062992126" footer="0.31496062992126"/>
  <pageSetup paperSize="9" fitToHeight="1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workbookViewId="0">
      <selection activeCell="A14" sqref="A14"/>
    </sheetView>
  </sheetViews>
  <sheetFormatPr defaultColWidth="9" defaultRowHeight="20.25" outlineLevelCol="7"/>
  <cols>
    <col min="1" max="1" width="98.25" style="77" customWidth="1"/>
    <col min="2" max="230" width="9" style="77" customWidth="1"/>
    <col min="231" max="256" width="9" style="77"/>
    <col min="257" max="257" width="98.25" style="77" customWidth="1"/>
    <col min="258" max="486" width="9" style="77" customWidth="1"/>
    <col min="487" max="512" width="9" style="77"/>
    <col min="513" max="513" width="98.25" style="77" customWidth="1"/>
    <col min="514" max="742" width="9" style="77" customWidth="1"/>
    <col min="743" max="768" width="9" style="77"/>
    <col min="769" max="769" width="98.25" style="77" customWidth="1"/>
    <col min="770" max="998" width="9" style="77" customWidth="1"/>
    <col min="999" max="1024" width="9" style="77"/>
    <col min="1025" max="1025" width="98.25" style="77" customWidth="1"/>
    <col min="1026" max="1254" width="9" style="77" customWidth="1"/>
    <col min="1255" max="1280" width="9" style="77"/>
    <col min="1281" max="1281" width="98.25" style="77" customWidth="1"/>
    <col min="1282" max="1510" width="9" style="77" customWidth="1"/>
    <col min="1511" max="1536" width="9" style="77"/>
    <col min="1537" max="1537" width="98.25" style="77" customWidth="1"/>
    <col min="1538" max="1766" width="9" style="77" customWidth="1"/>
    <col min="1767" max="1792" width="9" style="77"/>
    <col min="1793" max="1793" width="98.25" style="77" customWidth="1"/>
    <col min="1794" max="2022" width="9" style="77" customWidth="1"/>
    <col min="2023" max="2048" width="9" style="77"/>
    <col min="2049" max="2049" width="98.25" style="77" customWidth="1"/>
    <col min="2050" max="2278" width="9" style="77" customWidth="1"/>
    <col min="2279" max="2304" width="9" style="77"/>
    <col min="2305" max="2305" width="98.25" style="77" customWidth="1"/>
    <col min="2306" max="2534" width="9" style="77" customWidth="1"/>
    <col min="2535" max="2560" width="9" style="77"/>
    <col min="2561" max="2561" width="98.25" style="77" customWidth="1"/>
    <col min="2562" max="2790" width="9" style="77" customWidth="1"/>
    <col min="2791" max="2816" width="9" style="77"/>
    <col min="2817" max="2817" width="98.25" style="77" customWidth="1"/>
    <col min="2818" max="3046" width="9" style="77" customWidth="1"/>
    <col min="3047" max="3072" width="9" style="77"/>
    <col min="3073" max="3073" width="98.25" style="77" customWidth="1"/>
    <col min="3074" max="3302" width="9" style="77" customWidth="1"/>
    <col min="3303" max="3328" width="9" style="77"/>
    <col min="3329" max="3329" width="98.25" style="77" customWidth="1"/>
    <col min="3330" max="3558" width="9" style="77" customWidth="1"/>
    <col min="3559" max="3584" width="9" style="77"/>
    <col min="3585" max="3585" width="98.25" style="77" customWidth="1"/>
    <col min="3586" max="3814" width="9" style="77" customWidth="1"/>
    <col min="3815" max="3840" width="9" style="77"/>
    <col min="3841" max="3841" width="98.25" style="77" customWidth="1"/>
    <col min="3842" max="4070" width="9" style="77" customWidth="1"/>
    <col min="4071" max="4096" width="9" style="77"/>
    <col min="4097" max="4097" width="98.25" style="77" customWidth="1"/>
    <col min="4098" max="4326" width="9" style="77" customWidth="1"/>
    <col min="4327" max="4352" width="9" style="77"/>
    <col min="4353" max="4353" width="98.25" style="77" customWidth="1"/>
    <col min="4354" max="4582" width="9" style="77" customWidth="1"/>
    <col min="4583" max="4608" width="9" style="77"/>
    <col min="4609" max="4609" width="98.25" style="77" customWidth="1"/>
    <col min="4610" max="4838" width="9" style="77" customWidth="1"/>
    <col min="4839" max="4864" width="9" style="77"/>
    <col min="4865" max="4865" width="98.25" style="77" customWidth="1"/>
    <col min="4866" max="5094" width="9" style="77" customWidth="1"/>
    <col min="5095" max="5120" width="9" style="77"/>
    <col min="5121" max="5121" width="98.25" style="77" customWidth="1"/>
    <col min="5122" max="5350" width="9" style="77" customWidth="1"/>
    <col min="5351" max="5376" width="9" style="77"/>
    <col min="5377" max="5377" width="98.25" style="77" customWidth="1"/>
    <col min="5378" max="5606" width="9" style="77" customWidth="1"/>
    <col min="5607" max="5632" width="9" style="77"/>
    <col min="5633" max="5633" width="98.25" style="77" customWidth="1"/>
    <col min="5634" max="5862" width="9" style="77" customWidth="1"/>
    <col min="5863" max="5888" width="9" style="77"/>
    <col min="5889" max="5889" width="98.25" style="77" customWidth="1"/>
    <col min="5890" max="6118" width="9" style="77" customWidth="1"/>
    <col min="6119" max="6144" width="9" style="77"/>
    <col min="6145" max="6145" width="98.25" style="77" customWidth="1"/>
    <col min="6146" max="6374" width="9" style="77" customWidth="1"/>
    <col min="6375" max="6400" width="9" style="77"/>
    <col min="6401" max="6401" width="98.25" style="77" customWidth="1"/>
    <col min="6402" max="6630" width="9" style="77" customWidth="1"/>
    <col min="6631" max="6656" width="9" style="77"/>
    <col min="6657" max="6657" width="98.25" style="77" customWidth="1"/>
    <col min="6658" max="6886" width="9" style="77" customWidth="1"/>
    <col min="6887" max="6912" width="9" style="77"/>
    <col min="6913" max="6913" width="98.25" style="77" customWidth="1"/>
    <col min="6914" max="7142" width="9" style="77" customWidth="1"/>
    <col min="7143" max="7168" width="9" style="77"/>
    <col min="7169" max="7169" width="98.25" style="77" customWidth="1"/>
    <col min="7170" max="7398" width="9" style="77" customWidth="1"/>
    <col min="7399" max="7424" width="9" style="77"/>
    <col min="7425" max="7425" width="98.25" style="77" customWidth="1"/>
    <col min="7426" max="7654" width="9" style="77" customWidth="1"/>
    <col min="7655" max="7680" width="9" style="77"/>
    <col min="7681" max="7681" width="98.25" style="77" customWidth="1"/>
    <col min="7682" max="7910" width="9" style="77" customWidth="1"/>
    <col min="7911" max="7936" width="9" style="77"/>
    <col min="7937" max="7937" width="98.25" style="77" customWidth="1"/>
    <col min="7938" max="8166" width="9" style="77" customWidth="1"/>
    <col min="8167" max="8192" width="9" style="77"/>
    <col min="8193" max="8193" width="98.25" style="77" customWidth="1"/>
    <col min="8194" max="8422" width="9" style="77" customWidth="1"/>
    <col min="8423" max="8448" width="9" style="77"/>
    <col min="8449" max="8449" width="98.25" style="77" customWidth="1"/>
    <col min="8450" max="8678" width="9" style="77" customWidth="1"/>
    <col min="8679" max="8704" width="9" style="77"/>
    <col min="8705" max="8705" width="98.25" style="77" customWidth="1"/>
    <col min="8706" max="8934" width="9" style="77" customWidth="1"/>
    <col min="8935" max="8960" width="9" style="77"/>
    <col min="8961" max="8961" width="98.25" style="77" customWidth="1"/>
    <col min="8962" max="9190" width="9" style="77" customWidth="1"/>
    <col min="9191" max="9216" width="9" style="77"/>
    <col min="9217" max="9217" width="98.25" style="77" customWidth="1"/>
    <col min="9218" max="9446" width="9" style="77" customWidth="1"/>
    <col min="9447" max="9472" width="9" style="77"/>
    <col min="9473" max="9473" width="98.25" style="77" customWidth="1"/>
    <col min="9474" max="9702" width="9" style="77" customWidth="1"/>
    <col min="9703" max="9728" width="9" style="77"/>
    <col min="9729" max="9729" width="98.25" style="77" customWidth="1"/>
    <col min="9730" max="9958" width="9" style="77" customWidth="1"/>
    <col min="9959" max="9984" width="9" style="77"/>
    <col min="9985" max="9985" width="98.25" style="77" customWidth="1"/>
    <col min="9986" max="10214" width="9" style="77" customWidth="1"/>
    <col min="10215" max="10240" width="9" style="77"/>
    <col min="10241" max="10241" width="98.25" style="77" customWidth="1"/>
    <col min="10242" max="10470" width="9" style="77" customWidth="1"/>
    <col min="10471" max="10496" width="9" style="77"/>
    <col min="10497" max="10497" width="98.25" style="77" customWidth="1"/>
    <col min="10498" max="10726" width="9" style="77" customWidth="1"/>
    <col min="10727" max="10752" width="9" style="77"/>
    <col min="10753" max="10753" width="98.25" style="77" customWidth="1"/>
    <col min="10754" max="10982" width="9" style="77" customWidth="1"/>
    <col min="10983" max="11008" width="9" style="77"/>
    <col min="11009" max="11009" width="98.25" style="77" customWidth="1"/>
    <col min="11010" max="11238" width="9" style="77" customWidth="1"/>
    <col min="11239" max="11264" width="9" style="77"/>
    <col min="11265" max="11265" width="98.25" style="77" customWidth="1"/>
    <col min="11266" max="11494" width="9" style="77" customWidth="1"/>
    <col min="11495" max="11520" width="9" style="77"/>
    <col min="11521" max="11521" width="98.25" style="77" customWidth="1"/>
    <col min="11522" max="11750" width="9" style="77" customWidth="1"/>
    <col min="11751" max="11776" width="9" style="77"/>
    <col min="11777" max="11777" width="98.25" style="77" customWidth="1"/>
    <col min="11778" max="12006" width="9" style="77" customWidth="1"/>
    <col min="12007" max="12032" width="9" style="77"/>
    <col min="12033" max="12033" width="98.25" style="77" customWidth="1"/>
    <col min="12034" max="12262" width="9" style="77" customWidth="1"/>
    <col min="12263" max="12288" width="9" style="77"/>
    <col min="12289" max="12289" width="98.25" style="77" customWidth="1"/>
    <col min="12290" max="12518" width="9" style="77" customWidth="1"/>
    <col min="12519" max="12544" width="9" style="77"/>
    <col min="12545" max="12545" width="98.25" style="77" customWidth="1"/>
    <col min="12546" max="12774" width="9" style="77" customWidth="1"/>
    <col min="12775" max="12800" width="9" style="77"/>
    <col min="12801" max="12801" width="98.25" style="77" customWidth="1"/>
    <col min="12802" max="13030" width="9" style="77" customWidth="1"/>
    <col min="13031" max="13056" width="9" style="77"/>
    <col min="13057" max="13057" width="98.25" style="77" customWidth="1"/>
    <col min="13058" max="13286" width="9" style="77" customWidth="1"/>
    <col min="13287" max="13312" width="9" style="77"/>
    <col min="13313" max="13313" width="98.25" style="77" customWidth="1"/>
    <col min="13314" max="13542" width="9" style="77" customWidth="1"/>
    <col min="13543" max="13568" width="9" style="77"/>
    <col min="13569" max="13569" width="98.25" style="77" customWidth="1"/>
    <col min="13570" max="13798" width="9" style="77" customWidth="1"/>
    <col min="13799" max="13824" width="9" style="77"/>
    <col min="13825" max="13825" width="98.25" style="77" customWidth="1"/>
    <col min="13826" max="14054" width="9" style="77" customWidth="1"/>
    <col min="14055" max="14080" width="9" style="77"/>
    <col min="14081" max="14081" width="98.25" style="77" customWidth="1"/>
    <col min="14082" max="14310" width="9" style="77" customWidth="1"/>
    <col min="14311" max="14336" width="9" style="77"/>
    <col min="14337" max="14337" width="98.25" style="77" customWidth="1"/>
    <col min="14338" max="14566" width="9" style="77" customWidth="1"/>
    <col min="14567" max="14592" width="9" style="77"/>
    <col min="14593" max="14593" width="98.25" style="77" customWidth="1"/>
    <col min="14594" max="14822" width="9" style="77" customWidth="1"/>
    <col min="14823" max="14848" width="9" style="77"/>
    <col min="14849" max="14849" width="98.25" style="77" customWidth="1"/>
    <col min="14850" max="15078" width="9" style="77" customWidth="1"/>
    <col min="15079" max="15104" width="9" style="77"/>
    <col min="15105" max="15105" width="98.25" style="77" customWidth="1"/>
    <col min="15106" max="15334" width="9" style="77" customWidth="1"/>
    <col min="15335" max="15360" width="9" style="77"/>
    <col min="15361" max="15361" width="98.25" style="77" customWidth="1"/>
    <col min="15362" max="15590" width="9" style="77" customWidth="1"/>
    <col min="15591" max="15616" width="9" style="77"/>
    <col min="15617" max="15617" width="98.25" style="77" customWidth="1"/>
    <col min="15618" max="15846" width="9" style="77" customWidth="1"/>
    <col min="15847" max="15872" width="9" style="77"/>
    <col min="15873" max="15873" width="98.25" style="77" customWidth="1"/>
    <col min="15874" max="16102" width="9" style="77" customWidth="1"/>
    <col min="16103" max="16128" width="9" style="77"/>
    <col min="16129" max="16129" width="98.25" style="77" customWidth="1"/>
    <col min="16130" max="16358" width="9" style="77" customWidth="1"/>
    <col min="16359" max="16384" width="9" style="77"/>
  </cols>
  <sheetData>
    <row r="1" ht="26.25" customHeight="1" spans="1:8">
      <c r="A1" s="78" t="s">
        <v>2</v>
      </c>
      <c r="B1" s="78"/>
      <c r="C1" s="78"/>
      <c r="D1" s="78"/>
      <c r="E1" s="78"/>
      <c r="F1" s="78"/>
      <c r="G1" s="78"/>
      <c r="H1" s="78"/>
    </row>
    <row r="2" ht="26.25" customHeight="1" spans="1:1">
      <c r="A2" s="79" t="s">
        <v>3</v>
      </c>
    </row>
    <row r="3" ht="26.25" customHeight="1" spans="1:1">
      <c r="A3" s="77" t="s">
        <v>4</v>
      </c>
    </row>
    <row r="4" ht="26.25" customHeight="1" spans="1:1">
      <c r="A4" s="77" t="s">
        <v>5</v>
      </c>
    </row>
    <row r="5" ht="26.25" customHeight="1" spans="1:1">
      <c r="A5" s="77" t="s">
        <v>6</v>
      </c>
    </row>
    <row r="6" ht="26.25" customHeight="1" spans="1:1">
      <c r="A6" s="77" t="s">
        <v>7</v>
      </c>
    </row>
    <row r="7" ht="26.25" customHeight="1" spans="1:1">
      <c r="A7" s="77" t="s">
        <v>8</v>
      </c>
    </row>
    <row r="8" ht="26.25" customHeight="1" spans="1:1">
      <c r="A8" s="77" t="s">
        <v>9</v>
      </c>
    </row>
    <row r="9" ht="26.25" customHeight="1" spans="1:1">
      <c r="A9" s="77" t="s">
        <v>10</v>
      </c>
    </row>
    <row r="10" ht="26.25" customHeight="1" spans="1:1">
      <c r="A10" s="79" t="s">
        <v>11</v>
      </c>
    </row>
    <row r="11" ht="26.25" customHeight="1" spans="1:1">
      <c r="A11" s="77" t="s">
        <v>12</v>
      </c>
    </row>
    <row r="12" ht="26.25" customHeight="1" spans="1:1">
      <c r="A12" s="77" t="s">
        <v>13</v>
      </c>
    </row>
    <row r="13" ht="26.25" customHeight="1" spans="1:1">
      <c r="A13" s="77" t="s">
        <v>14</v>
      </c>
    </row>
    <row r="14" ht="26.25" customHeight="1" spans="1:1">
      <c r="A14" s="77" t="s">
        <v>15</v>
      </c>
    </row>
    <row r="15" ht="26.25" customHeight="1" spans="1:1">
      <c r="A15" s="77" t="s">
        <v>16</v>
      </c>
    </row>
    <row r="16" ht="26.25" customHeight="1" spans="1:1">
      <c r="A16" s="79" t="s">
        <v>17</v>
      </c>
    </row>
    <row r="17" ht="26.25" customHeight="1" spans="1:1">
      <c r="A17" s="77" t="s">
        <v>18</v>
      </c>
    </row>
    <row r="18" ht="26.25" customHeight="1" spans="1:1">
      <c r="A18" s="77" t="s">
        <v>19</v>
      </c>
    </row>
    <row r="19" ht="26.25" customHeight="1" spans="1:1">
      <c r="A19" s="77" t="s">
        <v>20</v>
      </c>
    </row>
    <row r="20" ht="26.25" customHeight="1" spans="1:1">
      <c r="A20" s="79" t="s">
        <v>21</v>
      </c>
    </row>
    <row r="21" ht="26.25" customHeight="1" spans="1:1">
      <c r="A21" s="77" t="s">
        <v>22</v>
      </c>
    </row>
    <row r="22" ht="26.25" customHeight="1" spans="1:1">
      <c r="A22" s="77" t="s">
        <v>23</v>
      </c>
    </row>
  </sheetData>
  <mergeCells count="1">
    <mergeCell ref="A1:H1"/>
  </mergeCells>
  <pageMargins left="0.708661417322835" right="0.708661417322835" top="0.748031496062992" bottom="0.748031496062992" header="0.31496062992126" footer="0.31496062992126"/>
  <pageSetup paperSize="9" scale="82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1"/>
  <sheetViews>
    <sheetView zoomScale="84" zoomScaleNormal="84" workbookViewId="0">
      <selection activeCell="F23" sqref="F23"/>
    </sheetView>
  </sheetViews>
  <sheetFormatPr defaultColWidth="9.125" defaultRowHeight="13.5" outlineLevelCol="4"/>
  <cols>
    <col min="1" max="1" width="58.5" style="60" customWidth="1"/>
    <col min="2" max="3" width="28.625" style="60" customWidth="1"/>
    <col min="4" max="5" width="28.625" style="61" customWidth="1"/>
    <col min="6" max="6" width="11.75" style="60" customWidth="1"/>
    <col min="7" max="256" width="9.125" style="60"/>
    <col min="257" max="257" width="35.5" style="60" customWidth="1"/>
    <col min="258" max="261" width="16.375" style="60" customWidth="1"/>
    <col min="262" max="262" width="11.75" style="60" customWidth="1"/>
    <col min="263" max="512" width="9.125" style="60"/>
    <col min="513" max="513" width="35.5" style="60" customWidth="1"/>
    <col min="514" max="517" width="16.375" style="60" customWidth="1"/>
    <col min="518" max="518" width="11.75" style="60" customWidth="1"/>
    <col min="519" max="768" width="9.125" style="60"/>
    <col min="769" max="769" width="35.5" style="60" customWidth="1"/>
    <col min="770" max="773" width="16.375" style="60" customWidth="1"/>
    <col min="774" max="774" width="11.75" style="60" customWidth="1"/>
    <col min="775" max="1024" width="9.125" style="60"/>
    <col min="1025" max="1025" width="35.5" style="60" customWidth="1"/>
    <col min="1026" max="1029" width="16.375" style="60" customWidth="1"/>
    <col min="1030" max="1030" width="11.75" style="60" customWidth="1"/>
    <col min="1031" max="1280" width="9.125" style="60"/>
    <col min="1281" max="1281" width="35.5" style="60" customWidth="1"/>
    <col min="1282" max="1285" width="16.375" style="60" customWidth="1"/>
    <col min="1286" max="1286" width="11.75" style="60" customWidth="1"/>
    <col min="1287" max="1536" width="9.125" style="60"/>
    <col min="1537" max="1537" width="35.5" style="60" customWidth="1"/>
    <col min="1538" max="1541" width="16.375" style="60" customWidth="1"/>
    <col min="1542" max="1542" width="11.75" style="60" customWidth="1"/>
    <col min="1543" max="1792" width="9.125" style="60"/>
    <col min="1793" max="1793" width="35.5" style="60" customWidth="1"/>
    <col min="1794" max="1797" width="16.375" style="60" customWidth="1"/>
    <col min="1798" max="1798" width="11.75" style="60" customWidth="1"/>
    <col min="1799" max="2048" width="9.125" style="60"/>
    <col min="2049" max="2049" width="35.5" style="60" customWidth="1"/>
    <col min="2050" max="2053" width="16.375" style="60" customWidth="1"/>
    <col min="2054" max="2054" width="11.75" style="60" customWidth="1"/>
    <col min="2055" max="2304" width="9.125" style="60"/>
    <col min="2305" max="2305" width="35.5" style="60" customWidth="1"/>
    <col min="2306" max="2309" width="16.375" style="60" customWidth="1"/>
    <col min="2310" max="2310" width="11.75" style="60" customWidth="1"/>
    <col min="2311" max="2560" width="9.125" style="60"/>
    <col min="2561" max="2561" width="35.5" style="60" customWidth="1"/>
    <col min="2562" max="2565" width="16.375" style="60" customWidth="1"/>
    <col min="2566" max="2566" width="11.75" style="60" customWidth="1"/>
    <col min="2567" max="2816" width="9.125" style="60"/>
    <col min="2817" max="2817" width="35.5" style="60" customWidth="1"/>
    <col min="2818" max="2821" width="16.375" style="60" customWidth="1"/>
    <col min="2822" max="2822" width="11.75" style="60" customWidth="1"/>
    <col min="2823" max="3072" width="9.125" style="60"/>
    <col min="3073" max="3073" width="35.5" style="60" customWidth="1"/>
    <col min="3074" max="3077" width="16.375" style="60" customWidth="1"/>
    <col min="3078" max="3078" width="11.75" style="60" customWidth="1"/>
    <col min="3079" max="3328" width="9.125" style="60"/>
    <col min="3329" max="3329" width="35.5" style="60" customWidth="1"/>
    <col min="3330" max="3333" width="16.375" style="60" customWidth="1"/>
    <col min="3334" max="3334" width="11.75" style="60" customWidth="1"/>
    <col min="3335" max="3584" width="9.125" style="60"/>
    <col min="3585" max="3585" width="35.5" style="60" customWidth="1"/>
    <col min="3586" max="3589" width="16.375" style="60" customWidth="1"/>
    <col min="3590" max="3590" width="11.75" style="60" customWidth="1"/>
    <col min="3591" max="3840" width="9.125" style="60"/>
    <col min="3841" max="3841" width="35.5" style="60" customWidth="1"/>
    <col min="3842" max="3845" width="16.375" style="60" customWidth="1"/>
    <col min="3846" max="3846" width="11.75" style="60" customWidth="1"/>
    <col min="3847" max="4096" width="9.125" style="60"/>
    <col min="4097" max="4097" width="35.5" style="60" customWidth="1"/>
    <col min="4098" max="4101" width="16.375" style="60" customWidth="1"/>
    <col min="4102" max="4102" width="11.75" style="60" customWidth="1"/>
    <col min="4103" max="4352" width="9.125" style="60"/>
    <col min="4353" max="4353" width="35.5" style="60" customWidth="1"/>
    <col min="4354" max="4357" width="16.375" style="60" customWidth="1"/>
    <col min="4358" max="4358" width="11.75" style="60" customWidth="1"/>
    <col min="4359" max="4608" width="9.125" style="60"/>
    <col min="4609" max="4609" width="35.5" style="60" customWidth="1"/>
    <col min="4610" max="4613" width="16.375" style="60" customWidth="1"/>
    <col min="4614" max="4614" width="11.75" style="60" customWidth="1"/>
    <col min="4615" max="4864" width="9.125" style="60"/>
    <col min="4865" max="4865" width="35.5" style="60" customWidth="1"/>
    <col min="4866" max="4869" width="16.375" style="60" customWidth="1"/>
    <col min="4870" max="4870" width="11.75" style="60" customWidth="1"/>
    <col min="4871" max="5120" width="9.125" style="60"/>
    <col min="5121" max="5121" width="35.5" style="60" customWidth="1"/>
    <col min="5122" max="5125" width="16.375" style="60" customWidth="1"/>
    <col min="5126" max="5126" width="11.75" style="60" customWidth="1"/>
    <col min="5127" max="5376" width="9.125" style="60"/>
    <col min="5377" max="5377" width="35.5" style="60" customWidth="1"/>
    <col min="5378" max="5381" width="16.375" style="60" customWidth="1"/>
    <col min="5382" max="5382" width="11.75" style="60" customWidth="1"/>
    <col min="5383" max="5632" width="9.125" style="60"/>
    <col min="5633" max="5633" width="35.5" style="60" customWidth="1"/>
    <col min="5634" max="5637" width="16.375" style="60" customWidth="1"/>
    <col min="5638" max="5638" width="11.75" style="60" customWidth="1"/>
    <col min="5639" max="5888" width="9.125" style="60"/>
    <col min="5889" max="5889" width="35.5" style="60" customWidth="1"/>
    <col min="5890" max="5893" width="16.375" style="60" customWidth="1"/>
    <col min="5894" max="5894" width="11.75" style="60" customWidth="1"/>
    <col min="5895" max="6144" width="9.125" style="60"/>
    <col min="6145" max="6145" width="35.5" style="60" customWidth="1"/>
    <col min="6146" max="6149" width="16.375" style="60" customWidth="1"/>
    <col min="6150" max="6150" width="11.75" style="60" customWidth="1"/>
    <col min="6151" max="6400" width="9.125" style="60"/>
    <col min="6401" max="6401" width="35.5" style="60" customWidth="1"/>
    <col min="6402" max="6405" width="16.375" style="60" customWidth="1"/>
    <col min="6406" max="6406" width="11.75" style="60" customWidth="1"/>
    <col min="6407" max="6656" width="9.125" style="60"/>
    <col min="6657" max="6657" width="35.5" style="60" customWidth="1"/>
    <col min="6658" max="6661" width="16.375" style="60" customWidth="1"/>
    <col min="6662" max="6662" width="11.75" style="60" customWidth="1"/>
    <col min="6663" max="6912" width="9.125" style="60"/>
    <col min="6913" max="6913" width="35.5" style="60" customWidth="1"/>
    <col min="6914" max="6917" width="16.375" style="60" customWidth="1"/>
    <col min="6918" max="6918" width="11.75" style="60" customWidth="1"/>
    <col min="6919" max="7168" width="9.125" style="60"/>
    <col min="7169" max="7169" width="35.5" style="60" customWidth="1"/>
    <col min="7170" max="7173" width="16.375" style="60" customWidth="1"/>
    <col min="7174" max="7174" width="11.75" style="60" customWidth="1"/>
    <col min="7175" max="7424" width="9.125" style="60"/>
    <col min="7425" max="7425" width="35.5" style="60" customWidth="1"/>
    <col min="7426" max="7429" width="16.375" style="60" customWidth="1"/>
    <col min="7430" max="7430" width="11.75" style="60" customWidth="1"/>
    <col min="7431" max="7680" width="9.125" style="60"/>
    <col min="7681" max="7681" width="35.5" style="60" customWidth="1"/>
    <col min="7682" max="7685" width="16.375" style="60" customWidth="1"/>
    <col min="7686" max="7686" width="11.75" style="60" customWidth="1"/>
    <col min="7687" max="7936" width="9.125" style="60"/>
    <col min="7937" max="7937" width="35.5" style="60" customWidth="1"/>
    <col min="7938" max="7941" width="16.375" style="60" customWidth="1"/>
    <col min="7942" max="7942" width="11.75" style="60" customWidth="1"/>
    <col min="7943" max="8192" width="9.125" style="60"/>
    <col min="8193" max="8193" width="35.5" style="60" customWidth="1"/>
    <col min="8194" max="8197" width="16.375" style="60" customWidth="1"/>
    <col min="8198" max="8198" width="11.75" style="60" customWidth="1"/>
    <col min="8199" max="8448" width="9.125" style="60"/>
    <col min="8449" max="8449" width="35.5" style="60" customWidth="1"/>
    <col min="8450" max="8453" width="16.375" style="60" customWidth="1"/>
    <col min="8454" max="8454" width="11.75" style="60" customWidth="1"/>
    <col min="8455" max="8704" width="9.125" style="60"/>
    <col min="8705" max="8705" width="35.5" style="60" customWidth="1"/>
    <col min="8706" max="8709" width="16.375" style="60" customWidth="1"/>
    <col min="8710" max="8710" width="11.75" style="60" customWidth="1"/>
    <col min="8711" max="8960" width="9.125" style="60"/>
    <col min="8961" max="8961" width="35.5" style="60" customWidth="1"/>
    <col min="8962" max="8965" width="16.375" style="60" customWidth="1"/>
    <col min="8966" max="8966" width="11.75" style="60" customWidth="1"/>
    <col min="8967" max="9216" width="9.125" style="60"/>
    <col min="9217" max="9217" width="35.5" style="60" customWidth="1"/>
    <col min="9218" max="9221" width="16.375" style="60" customWidth="1"/>
    <col min="9222" max="9222" width="11.75" style="60" customWidth="1"/>
    <col min="9223" max="9472" width="9.125" style="60"/>
    <col min="9473" max="9473" width="35.5" style="60" customWidth="1"/>
    <col min="9474" max="9477" width="16.375" style="60" customWidth="1"/>
    <col min="9478" max="9478" width="11.75" style="60" customWidth="1"/>
    <col min="9479" max="9728" width="9.125" style="60"/>
    <col min="9729" max="9729" width="35.5" style="60" customWidth="1"/>
    <col min="9730" max="9733" width="16.375" style="60" customWidth="1"/>
    <col min="9734" max="9734" width="11.75" style="60" customWidth="1"/>
    <col min="9735" max="9984" width="9.125" style="60"/>
    <col min="9985" max="9985" width="35.5" style="60" customWidth="1"/>
    <col min="9986" max="9989" width="16.375" style="60" customWidth="1"/>
    <col min="9990" max="9990" width="11.75" style="60" customWidth="1"/>
    <col min="9991" max="10240" width="9.125" style="60"/>
    <col min="10241" max="10241" width="35.5" style="60" customWidth="1"/>
    <col min="10242" max="10245" width="16.375" style="60" customWidth="1"/>
    <col min="10246" max="10246" width="11.75" style="60" customWidth="1"/>
    <col min="10247" max="10496" width="9.125" style="60"/>
    <col min="10497" max="10497" width="35.5" style="60" customWidth="1"/>
    <col min="10498" max="10501" width="16.375" style="60" customWidth="1"/>
    <col min="10502" max="10502" width="11.75" style="60" customWidth="1"/>
    <col min="10503" max="10752" width="9.125" style="60"/>
    <col min="10753" max="10753" width="35.5" style="60" customWidth="1"/>
    <col min="10754" max="10757" width="16.375" style="60" customWidth="1"/>
    <col min="10758" max="10758" width="11.75" style="60" customWidth="1"/>
    <col min="10759" max="11008" width="9.125" style="60"/>
    <col min="11009" max="11009" width="35.5" style="60" customWidth="1"/>
    <col min="11010" max="11013" width="16.375" style="60" customWidth="1"/>
    <col min="11014" max="11014" width="11.75" style="60" customWidth="1"/>
    <col min="11015" max="11264" width="9.125" style="60"/>
    <col min="11265" max="11265" width="35.5" style="60" customWidth="1"/>
    <col min="11266" max="11269" width="16.375" style="60" customWidth="1"/>
    <col min="11270" max="11270" width="11.75" style="60" customWidth="1"/>
    <col min="11271" max="11520" width="9.125" style="60"/>
    <col min="11521" max="11521" width="35.5" style="60" customWidth="1"/>
    <col min="11522" max="11525" width="16.375" style="60" customWidth="1"/>
    <col min="11526" max="11526" width="11.75" style="60" customWidth="1"/>
    <col min="11527" max="11776" width="9.125" style="60"/>
    <col min="11777" max="11777" width="35.5" style="60" customWidth="1"/>
    <col min="11778" max="11781" width="16.375" style="60" customWidth="1"/>
    <col min="11782" max="11782" width="11.75" style="60" customWidth="1"/>
    <col min="11783" max="12032" width="9.125" style="60"/>
    <col min="12033" max="12033" width="35.5" style="60" customWidth="1"/>
    <col min="12034" max="12037" width="16.375" style="60" customWidth="1"/>
    <col min="12038" max="12038" width="11.75" style="60" customWidth="1"/>
    <col min="12039" max="12288" width="9.125" style="60"/>
    <col min="12289" max="12289" width="35.5" style="60" customWidth="1"/>
    <col min="12290" max="12293" width="16.375" style="60" customWidth="1"/>
    <col min="12294" max="12294" width="11.75" style="60" customWidth="1"/>
    <col min="12295" max="12544" width="9.125" style="60"/>
    <col min="12545" max="12545" width="35.5" style="60" customWidth="1"/>
    <col min="12546" max="12549" width="16.375" style="60" customWidth="1"/>
    <col min="12550" max="12550" width="11.75" style="60" customWidth="1"/>
    <col min="12551" max="12800" width="9.125" style="60"/>
    <col min="12801" max="12801" width="35.5" style="60" customWidth="1"/>
    <col min="12802" max="12805" width="16.375" style="60" customWidth="1"/>
    <col min="12806" max="12806" width="11.75" style="60" customWidth="1"/>
    <col min="12807" max="13056" width="9.125" style="60"/>
    <col min="13057" max="13057" width="35.5" style="60" customWidth="1"/>
    <col min="13058" max="13061" width="16.375" style="60" customWidth="1"/>
    <col min="13062" max="13062" width="11.75" style="60" customWidth="1"/>
    <col min="13063" max="13312" width="9.125" style="60"/>
    <col min="13313" max="13313" width="35.5" style="60" customWidth="1"/>
    <col min="13314" max="13317" width="16.375" style="60" customWidth="1"/>
    <col min="13318" max="13318" width="11.75" style="60" customWidth="1"/>
    <col min="13319" max="13568" width="9.125" style="60"/>
    <col min="13569" max="13569" width="35.5" style="60" customWidth="1"/>
    <col min="13570" max="13573" width="16.375" style="60" customWidth="1"/>
    <col min="13574" max="13574" width="11.75" style="60" customWidth="1"/>
    <col min="13575" max="13824" width="9.125" style="60"/>
    <col min="13825" max="13825" width="35.5" style="60" customWidth="1"/>
    <col min="13826" max="13829" width="16.375" style="60" customWidth="1"/>
    <col min="13830" max="13830" width="11.75" style="60" customWidth="1"/>
    <col min="13831" max="14080" width="9.125" style="60"/>
    <col min="14081" max="14081" width="35.5" style="60" customWidth="1"/>
    <col min="14082" max="14085" width="16.375" style="60" customWidth="1"/>
    <col min="14086" max="14086" width="11.75" style="60" customWidth="1"/>
    <col min="14087" max="14336" width="9.125" style="60"/>
    <col min="14337" max="14337" width="35.5" style="60" customWidth="1"/>
    <col min="14338" max="14341" width="16.375" style="60" customWidth="1"/>
    <col min="14342" max="14342" width="11.75" style="60" customWidth="1"/>
    <col min="14343" max="14592" width="9.125" style="60"/>
    <col min="14593" max="14593" width="35.5" style="60" customWidth="1"/>
    <col min="14594" max="14597" width="16.375" style="60" customWidth="1"/>
    <col min="14598" max="14598" width="11.75" style="60" customWidth="1"/>
    <col min="14599" max="14848" width="9.125" style="60"/>
    <col min="14849" max="14849" width="35.5" style="60" customWidth="1"/>
    <col min="14850" max="14853" width="16.375" style="60" customWidth="1"/>
    <col min="14854" max="14854" width="11.75" style="60" customWidth="1"/>
    <col min="14855" max="15104" width="9.125" style="60"/>
    <col min="15105" max="15105" width="35.5" style="60" customWidth="1"/>
    <col min="15106" max="15109" width="16.375" style="60" customWidth="1"/>
    <col min="15110" max="15110" width="11.75" style="60" customWidth="1"/>
    <col min="15111" max="15360" width="9.125" style="60"/>
    <col min="15361" max="15361" width="35.5" style="60" customWidth="1"/>
    <col min="15362" max="15365" width="16.375" style="60" customWidth="1"/>
    <col min="15366" max="15366" width="11.75" style="60" customWidth="1"/>
    <col min="15367" max="15616" width="9.125" style="60"/>
    <col min="15617" max="15617" width="35.5" style="60" customWidth="1"/>
    <col min="15618" max="15621" width="16.375" style="60" customWidth="1"/>
    <col min="15622" max="15622" width="11.75" style="60" customWidth="1"/>
    <col min="15623" max="15872" width="9.125" style="60"/>
    <col min="15873" max="15873" width="35.5" style="60" customWidth="1"/>
    <col min="15874" max="15877" width="16.375" style="60" customWidth="1"/>
    <col min="15878" max="15878" width="11.75" style="60" customWidth="1"/>
    <col min="15879" max="16128" width="9.125" style="60"/>
    <col min="16129" max="16129" width="35.5" style="60" customWidth="1"/>
    <col min="16130" max="16133" width="16.375" style="60" customWidth="1"/>
    <col min="16134" max="16134" width="11.75" style="60" customWidth="1"/>
    <col min="16135" max="16384" width="9.125" style="60"/>
  </cols>
  <sheetData>
    <row r="1" ht="21.75" customHeight="1" spans="1:1">
      <c r="A1" s="3" t="s">
        <v>24</v>
      </c>
    </row>
    <row r="2" ht="21.75" customHeight="1" spans="1:5">
      <c r="A2" s="4" t="s">
        <v>25</v>
      </c>
      <c r="B2" s="4"/>
      <c r="C2" s="4"/>
      <c r="D2" s="4"/>
      <c r="E2" s="4"/>
    </row>
    <row r="3" ht="21.75" customHeight="1" spans="5:5">
      <c r="E3" s="62" t="s">
        <v>26</v>
      </c>
    </row>
    <row r="4" s="59" customFormat="1" ht="21.75" customHeight="1" spans="1:5">
      <c r="A4" s="63" t="s">
        <v>27</v>
      </c>
      <c r="B4" s="63" t="s">
        <v>28</v>
      </c>
      <c r="C4" s="63" t="s">
        <v>29</v>
      </c>
      <c r="D4" s="64" t="s">
        <v>30</v>
      </c>
      <c r="E4" s="64"/>
    </row>
    <row r="5" s="59" customFormat="1" ht="21.75" customHeight="1" spans="1:5">
      <c r="A5" s="63"/>
      <c r="B5" s="63"/>
      <c r="C5" s="63"/>
      <c r="D5" s="65" t="s">
        <v>31</v>
      </c>
      <c r="E5" s="65" t="s">
        <v>32</v>
      </c>
    </row>
    <row r="6" ht="21.75" customHeight="1" spans="1:5">
      <c r="A6" s="66" t="s">
        <v>33</v>
      </c>
      <c r="B6" s="67">
        <f>B7+B22</f>
        <v>45759</v>
      </c>
      <c r="C6" s="67">
        <f>C7+C22</f>
        <v>50330</v>
      </c>
      <c r="D6" s="55">
        <f t="shared" ref="D6:D26" si="0">C6-B6</f>
        <v>4571</v>
      </c>
      <c r="E6" s="56">
        <f t="shared" ref="E6:E26" si="1">IF(B6&lt;=0,,D6/B6*100)</f>
        <v>9.98929172403243</v>
      </c>
    </row>
    <row r="7" ht="21.75" customHeight="1" spans="1:5">
      <c r="A7" s="68" t="s">
        <v>34</v>
      </c>
      <c r="B7" s="67">
        <f>SUM(B8:B21)</f>
        <v>42332</v>
      </c>
      <c r="C7" s="67">
        <f>SUM(C8:C21)</f>
        <v>46680</v>
      </c>
      <c r="D7" s="55">
        <f t="shared" si="0"/>
        <v>4348</v>
      </c>
      <c r="E7" s="56">
        <f t="shared" si="1"/>
        <v>10.2711896437683</v>
      </c>
    </row>
    <row r="8" ht="21.75" customHeight="1" spans="1:5">
      <c r="A8" s="69" t="s">
        <v>35</v>
      </c>
      <c r="B8" s="67">
        <v>23843</v>
      </c>
      <c r="C8" s="70">
        <v>26355</v>
      </c>
      <c r="D8" s="55">
        <f t="shared" si="0"/>
        <v>2512</v>
      </c>
      <c r="E8" s="56">
        <f t="shared" si="1"/>
        <v>10.5355869647276</v>
      </c>
    </row>
    <row r="9" ht="21.75" customHeight="1" spans="1:5">
      <c r="A9" s="69" t="s">
        <v>36</v>
      </c>
      <c r="B9" s="67">
        <v>4729</v>
      </c>
      <c r="C9" s="70">
        <v>5200</v>
      </c>
      <c r="D9" s="55">
        <f t="shared" si="0"/>
        <v>471</v>
      </c>
      <c r="E9" s="56">
        <f t="shared" si="1"/>
        <v>9.95982237259463</v>
      </c>
    </row>
    <row r="10" ht="21.75" customHeight="1" spans="1:5">
      <c r="A10" s="69" t="s">
        <v>37</v>
      </c>
      <c r="B10" s="67">
        <v>737</v>
      </c>
      <c r="C10" s="70">
        <v>810</v>
      </c>
      <c r="D10" s="55">
        <f t="shared" si="0"/>
        <v>73</v>
      </c>
      <c r="E10" s="56">
        <f t="shared" si="1"/>
        <v>9.90502035278155</v>
      </c>
    </row>
    <row r="11" ht="21.75" customHeight="1" spans="1:5">
      <c r="A11" s="69" t="s">
        <v>38</v>
      </c>
      <c r="B11" s="67">
        <v>78</v>
      </c>
      <c r="C11" s="70">
        <v>80</v>
      </c>
      <c r="D11" s="55">
        <f t="shared" si="0"/>
        <v>2</v>
      </c>
      <c r="E11" s="56">
        <f t="shared" si="1"/>
        <v>2.56410256410256</v>
      </c>
    </row>
    <row r="12" ht="21.75" customHeight="1" spans="1:5">
      <c r="A12" s="69" t="s">
        <v>39</v>
      </c>
      <c r="B12" s="67">
        <v>3329</v>
      </c>
      <c r="C12" s="70">
        <v>3660</v>
      </c>
      <c r="D12" s="55">
        <f t="shared" si="0"/>
        <v>331</v>
      </c>
      <c r="E12" s="56">
        <f t="shared" si="1"/>
        <v>9.94292580354461</v>
      </c>
    </row>
    <row r="13" ht="21.75" customHeight="1" spans="1:5">
      <c r="A13" s="69" t="s">
        <v>40</v>
      </c>
      <c r="B13" s="67">
        <v>3867</v>
      </c>
      <c r="C13" s="70">
        <v>4250</v>
      </c>
      <c r="D13" s="55">
        <f t="shared" si="0"/>
        <v>383</v>
      </c>
      <c r="E13" s="56">
        <f t="shared" si="1"/>
        <v>9.90431859322472</v>
      </c>
    </row>
    <row r="14" ht="21.75" customHeight="1" spans="1:5">
      <c r="A14" s="69" t="s">
        <v>41</v>
      </c>
      <c r="B14" s="67">
        <v>624</v>
      </c>
      <c r="C14" s="70">
        <v>680</v>
      </c>
      <c r="D14" s="55">
        <f t="shared" si="0"/>
        <v>56</v>
      </c>
      <c r="E14" s="56">
        <f t="shared" si="1"/>
        <v>8.97435897435897</v>
      </c>
    </row>
    <row r="15" ht="21.75" customHeight="1" spans="1:5">
      <c r="A15" s="69" t="s">
        <v>42</v>
      </c>
      <c r="B15" s="67">
        <v>3844</v>
      </c>
      <c r="C15" s="70">
        <v>4230</v>
      </c>
      <c r="D15" s="55">
        <f t="shared" si="0"/>
        <v>386</v>
      </c>
      <c r="E15" s="56">
        <f t="shared" si="1"/>
        <v>10.0416233090531</v>
      </c>
    </row>
    <row r="16" ht="21.75" customHeight="1" spans="1:5">
      <c r="A16" s="69" t="s">
        <v>43</v>
      </c>
      <c r="B16" s="67">
        <v>101</v>
      </c>
      <c r="C16" s="70">
        <v>110</v>
      </c>
      <c r="D16" s="55">
        <f t="shared" si="0"/>
        <v>9</v>
      </c>
      <c r="E16" s="56">
        <f t="shared" si="1"/>
        <v>8.91089108910891</v>
      </c>
    </row>
    <row r="17" ht="21.75" customHeight="1" spans="1:5">
      <c r="A17" s="69" t="s">
        <v>44</v>
      </c>
      <c r="B17" s="67">
        <v>334</v>
      </c>
      <c r="C17" s="70">
        <v>370</v>
      </c>
      <c r="D17" s="55">
        <f t="shared" si="0"/>
        <v>36</v>
      </c>
      <c r="E17" s="56">
        <f t="shared" si="1"/>
        <v>10.7784431137725</v>
      </c>
    </row>
    <row r="18" ht="21.75" customHeight="1" spans="1:5">
      <c r="A18" s="69" t="s">
        <v>45</v>
      </c>
      <c r="B18" s="67"/>
      <c r="C18" s="70"/>
      <c r="D18" s="71"/>
      <c r="E18" s="71"/>
    </row>
    <row r="19" ht="21.75" customHeight="1" spans="1:5">
      <c r="A19" s="69" t="s">
        <v>46</v>
      </c>
      <c r="B19" s="67">
        <v>780</v>
      </c>
      <c r="C19" s="70">
        <v>860</v>
      </c>
      <c r="D19" s="72">
        <f t="shared" si="0"/>
        <v>80</v>
      </c>
      <c r="E19" s="73">
        <f t="shared" si="1"/>
        <v>10.2564102564103</v>
      </c>
    </row>
    <row r="20" ht="21.75" customHeight="1" spans="1:5">
      <c r="A20" s="74" t="s">
        <v>47</v>
      </c>
      <c r="B20" s="67">
        <v>66</v>
      </c>
      <c r="C20" s="70">
        <v>75</v>
      </c>
      <c r="D20" s="55">
        <f t="shared" si="0"/>
        <v>9</v>
      </c>
      <c r="E20" s="56">
        <f t="shared" si="1"/>
        <v>13.6363636363636</v>
      </c>
    </row>
    <row r="21" ht="21.75" customHeight="1" spans="1:5">
      <c r="A21" s="74" t="s">
        <v>48</v>
      </c>
      <c r="B21" s="67"/>
      <c r="C21" s="70"/>
      <c r="D21" s="71"/>
      <c r="E21" s="71"/>
    </row>
    <row r="22" ht="21.75" customHeight="1" spans="1:5">
      <c r="A22" s="75" t="s">
        <v>49</v>
      </c>
      <c r="B22" s="67">
        <f>SUM(B23:B31)-B24</f>
        <v>3427</v>
      </c>
      <c r="C22" s="67">
        <f>SUM(C23:C31)-C24</f>
        <v>3650</v>
      </c>
      <c r="D22" s="72">
        <f t="shared" si="0"/>
        <v>223</v>
      </c>
      <c r="E22" s="73">
        <f t="shared" si="1"/>
        <v>6.50714911000875</v>
      </c>
    </row>
    <row r="23" ht="21.75" customHeight="1" spans="1:5">
      <c r="A23" s="74" t="s">
        <v>50</v>
      </c>
      <c r="B23" s="67">
        <v>2284</v>
      </c>
      <c r="C23" s="70">
        <v>2510</v>
      </c>
      <c r="D23" s="55">
        <f t="shared" si="0"/>
        <v>226</v>
      </c>
      <c r="E23" s="56">
        <f t="shared" si="1"/>
        <v>9.89492119089317</v>
      </c>
    </row>
    <row r="24" ht="21.75" customHeight="1" spans="1:5">
      <c r="A24" s="74" t="s">
        <v>51</v>
      </c>
      <c r="B24" s="67">
        <v>1427</v>
      </c>
      <c r="C24" s="70">
        <v>1580</v>
      </c>
      <c r="D24" s="55">
        <f t="shared" si="0"/>
        <v>153</v>
      </c>
      <c r="E24" s="56">
        <f t="shared" si="1"/>
        <v>10.7217939733707</v>
      </c>
    </row>
    <row r="25" ht="21.75" customHeight="1" spans="1:5">
      <c r="A25" s="69" t="s">
        <v>52</v>
      </c>
      <c r="B25" s="67">
        <v>4</v>
      </c>
      <c r="C25" s="70">
        <v>5</v>
      </c>
      <c r="D25" s="55">
        <f t="shared" si="0"/>
        <v>1</v>
      </c>
      <c r="E25" s="56">
        <f t="shared" si="1"/>
        <v>25</v>
      </c>
    </row>
    <row r="26" ht="21.75" customHeight="1" spans="1:5">
      <c r="A26" s="69" t="s">
        <v>53</v>
      </c>
      <c r="B26" s="67">
        <v>1084</v>
      </c>
      <c r="C26" s="70">
        <v>1080</v>
      </c>
      <c r="D26" s="55">
        <f t="shared" si="0"/>
        <v>-4</v>
      </c>
      <c r="E26" s="56">
        <f t="shared" si="1"/>
        <v>-0.3690036900369</v>
      </c>
    </row>
    <row r="27" ht="21.75" customHeight="1" spans="1:5">
      <c r="A27" s="69" t="s">
        <v>54</v>
      </c>
      <c r="B27" s="67"/>
      <c r="C27" s="70"/>
      <c r="D27" s="71"/>
      <c r="E27" s="71"/>
    </row>
    <row r="28" ht="21.75" customHeight="1" spans="1:5">
      <c r="A28" s="69" t="s">
        <v>55</v>
      </c>
      <c r="B28" s="67">
        <v>55</v>
      </c>
      <c r="C28" s="70">
        <v>55</v>
      </c>
      <c r="D28" s="71"/>
      <c r="E28" s="71"/>
    </row>
    <row r="29" ht="21.75" customHeight="1" spans="1:5">
      <c r="A29" s="69" t="s">
        <v>56</v>
      </c>
      <c r="B29" s="67"/>
      <c r="C29" s="70"/>
      <c r="D29" s="71"/>
      <c r="E29" s="71"/>
    </row>
    <row r="30" ht="21.75" customHeight="1" spans="1:5">
      <c r="A30" s="69" t="s">
        <v>57</v>
      </c>
      <c r="B30" s="67"/>
      <c r="C30" s="70"/>
      <c r="D30" s="71"/>
      <c r="E30" s="71"/>
    </row>
    <row r="31" ht="21.75" customHeight="1" spans="1:5">
      <c r="A31" s="69" t="s">
        <v>58</v>
      </c>
      <c r="B31" s="67"/>
      <c r="C31" s="76"/>
      <c r="D31" s="71"/>
      <c r="E31" s="71"/>
    </row>
  </sheetData>
  <mergeCells count="5">
    <mergeCell ref="A2:E2"/>
    <mergeCell ref="D4:E4"/>
    <mergeCell ref="A4:A5"/>
    <mergeCell ref="B4:B5"/>
    <mergeCell ref="C4:C5"/>
  </mergeCells>
  <conditionalFormatting sqref="H19">
    <cfRule type="cellIs" dxfId="0" priority="1" operator="equal">
      <formula>0</formula>
    </cfRule>
  </conditionalFormatting>
  <conditionalFormatting sqref="D6:E17 D22:E26 D19:E20">
    <cfRule type="cellIs" dxfId="1" priority="2" operator="equal">
      <formula>0</formula>
    </cfRule>
  </conditionalFormatting>
  <printOptions horizontalCentered="1"/>
  <pageMargins left="0.708661417322835" right="0.708661417322835" top="0.748031496062992" bottom="0.748031496062992" header="0.31496062992126" footer="0.31496062992126"/>
  <pageSetup paperSize="9" scale="71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3"/>
  <sheetViews>
    <sheetView topLeftCell="B1" workbookViewId="0">
      <selection activeCell="G29" sqref="G29:G30"/>
    </sheetView>
  </sheetViews>
  <sheetFormatPr defaultColWidth="9" defaultRowHeight="13.5" outlineLevelCol="6"/>
  <cols>
    <col min="1" max="1" width="9" style="50" hidden="1" customWidth="1"/>
    <col min="2" max="2" width="54.875" style="50" customWidth="1"/>
    <col min="3" max="7" width="18.25" style="50" customWidth="1"/>
    <col min="8" max="256" width="9" style="50"/>
    <col min="257" max="257" width="9" style="50" hidden="1" customWidth="1"/>
    <col min="258" max="258" width="35.625" style="50" customWidth="1"/>
    <col min="259" max="262" width="17.25" style="50" customWidth="1"/>
    <col min="263" max="263" width="14.5" style="50" customWidth="1"/>
    <col min="264" max="512" width="9" style="50"/>
    <col min="513" max="513" width="9" style="50" hidden="1" customWidth="1"/>
    <col min="514" max="514" width="35.625" style="50" customWidth="1"/>
    <col min="515" max="518" width="17.25" style="50" customWidth="1"/>
    <col min="519" max="519" width="14.5" style="50" customWidth="1"/>
    <col min="520" max="768" width="9" style="50"/>
    <col min="769" max="769" width="9" style="50" hidden="1" customWidth="1"/>
    <col min="770" max="770" width="35.625" style="50" customWidth="1"/>
    <col min="771" max="774" width="17.25" style="50" customWidth="1"/>
    <col min="775" max="775" width="14.5" style="50" customWidth="1"/>
    <col min="776" max="1024" width="9" style="50"/>
    <col min="1025" max="1025" width="9" style="50" hidden="1" customWidth="1"/>
    <col min="1026" max="1026" width="35.625" style="50" customWidth="1"/>
    <col min="1027" max="1030" width="17.25" style="50" customWidth="1"/>
    <col min="1031" max="1031" width="14.5" style="50" customWidth="1"/>
    <col min="1032" max="1280" width="9" style="50"/>
    <col min="1281" max="1281" width="9" style="50" hidden="1" customWidth="1"/>
    <col min="1282" max="1282" width="35.625" style="50" customWidth="1"/>
    <col min="1283" max="1286" width="17.25" style="50" customWidth="1"/>
    <col min="1287" max="1287" width="14.5" style="50" customWidth="1"/>
    <col min="1288" max="1536" width="9" style="50"/>
    <col min="1537" max="1537" width="9" style="50" hidden="1" customWidth="1"/>
    <col min="1538" max="1538" width="35.625" style="50" customWidth="1"/>
    <col min="1539" max="1542" width="17.25" style="50" customWidth="1"/>
    <col min="1543" max="1543" width="14.5" style="50" customWidth="1"/>
    <col min="1544" max="1792" width="9" style="50"/>
    <col min="1793" max="1793" width="9" style="50" hidden="1" customWidth="1"/>
    <col min="1794" max="1794" width="35.625" style="50" customWidth="1"/>
    <col min="1795" max="1798" width="17.25" style="50" customWidth="1"/>
    <col min="1799" max="1799" width="14.5" style="50" customWidth="1"/>
    <col min="1800" max="2048" width="9" style="50"/>
    <col min="2049" max="2049" width="9" style="50" hidden="1" customWidth="1"/>
    <col min="2050" max="2050" width="35.625" style="50" customWidth="1"/>
    <col min="2051" max="2054" width="17.25" style="50" customWidth="1"/>
    <col min="2055" max="2055" width="14.5" style="50" customWidth="1"/>
    <col min="2056" max="2304" width="9" style="50"/>
    <col min="2305" max="2305" width="9" style="50" hidden="1" customWidth="1"/>
    <col min="2306" max="2306" width="35.625" style="50" customWidth="1"/>
    <col min="2307" max="2310" width="17.25" style="50" customWidth="1"/>
    <col min="2311" max="2311" width="14.5" style="50" customWidth="1"/>
    <col min="2312" max="2560" width="9" style="50"/>
    <col min="2561" max="2561" width="9" style="50" hidden="1" customWidth="1"/>
    <col min="2562" max="2562" width="35.625" style="50" customWidth="1"/>
    <col min="2563" max="2566" width="17.25" style="50" customWidth="1"/>
    <col min="2567" max="2567" width="14.5" style="50" customWidth="1"/>
    <col min="2568" max="2816" width="9" style="50"/>
    <col min="2817" max="2817" width="9" style="50" hidden="1" customWidth="1"/>
    <col min="2818" max="2818" width="35.625" style="50" customWidth="1"/>
    <col min="2819" max="2822" width="17.25" style="50" customWidth="1"/>
    <col min="2823" max="2823" width="14.5" style="50" customWidth="1"/>
    <col min="2824" max="3072" width="9" style="50"/>
    <col min="3073" max="3073" width="9" style="50" hidden="1" customWidth="1"/>
    <col min="3074" max="3074" width="35.625" style="50" customWidth="1"/>
    <col min="3075" max="3078" width="17.25" style="50" customWidth="1"/>
    <col min="3079" max="3079" width="14.5" style="50" customWidth="1"/>
    <col min="3080" max="3328" width="9" style="50"/>
    <col min="3329" max="3329" width="9" style="50" hidden="1" customWidth="1"/>
    <col min="3330" max="3330" width="35.625" style="50" customWidth="1"/>
    <col min="3331" max="3334" width="17.25" style="50" customWidth="1"/>
    <col min="3335" max="3335" width="14.5" style="50" customWidth="1"/>
    <col min="3336" max="3584" width="9" style="50"/>
    <col min="3585" max="3585" width="9" style="50" hidden="1" customWidth="1"/>
    <col min="3586" max="3586" width="35.625" style="50" customWidth="1"/>
    <col min="3587" max="3590" width="17.25" style="50" customWidth="1"/>
    <col min="3591" max="3591" width="14.5" style="50" customWidth="1"/>
    <col min="3592" max="3840" width="9" style="50"/>
    <col min="3841" max="3841" width="9" style="50" hidden="1" customWidth="1"/>
    <col min="3842" max="3842" width="35.625" style="50" customWidth="1"/>
    <col min="3843" max="3846" width="17.25" style="50" customWidth="1"/>
    <col min="3847" max="3847" width="14.5" style="50" customWidth="1"/>
    <col min="3848" max="4096" width="9" style="50"/>
    <col min="4097" max="4097" width="9" style="50" hidden="1" customWidth="1"/>
    <col min="4098" max="4098" width="35.625" style="50" customWidth="1"/>
    <col min="4099" max="4102" width="17.25" style="50" customWidth="1"/>
    <col min="4103" max="4103" width="14.5" style="50" customWidth="1"/>
    <col min="4104" max="4352" width="9" style="50"/>
    <col min="4353" max="4353" width="9" style="50" hidden="1" customWidth="1"/>
    <col min="4354" max="4354" width="35.625" style="50" customWidth="1"/>
    <col min="4355" max="4358" width="17.25" style="50" customWidth="1"/>
    <col min="4359" max="4359" width="14.5" style="50" customWidth="1"/>
    <col min="4360" max="4608" width="9" style="50"/>
    <col min="4609" max="4609" width="9" style="50" hidden="1" customWidth="1"/>
    <col min="4610" max="4610" width="35.625" style="50" customWidth="1"/>
    <col min="4611" max="4614" width="17.25" style="50" customWidth="1"/>
    <col min="4615" max="4615" width="14.5" style="50" customWidth="1"/>
    <col min="4616" max="4864" width="9" style="50"/>
    <col min="4865" max="4865" width="9" style="50" hidden="1" customWidth="1"/>
    <col min="4866" max="4866" width="35.625" style="50" customWidth="1"/>
    <col min="4867" max="4870" width="17.25" style="50" customWidth="1"/>
    <col min="4871" max="4871" width="14.5" style="50" customWidth="1"/>
    <col min="4872" max="5120" width="9" style="50"/>
    <col min="5121" max="5121" width="9" style="50" hidden="1" customWidth="1"/>
    <col min="5122" max="5122" width="35.625" style="50" customWidth="1"/>
    <col min="5123" max="5126" width="17.25" style="50" customWidth="1"/>
    <col min="5127" max="5127" width="14.5" style="50" customWidth="1"/>
    <col min="5128" max="5376" width="9" style="50"/>
    <col min="5377" max="5377" width="9" style="50" hidden="1" customWidth="1"/>
    <col min="5378" max="5378" width="35.625" style="50" customWidth="1"/>
    <col min="5379" max="5382" width="17.25" style="50" customWidth="1"/>
    <col min="5383" max="5383" width="14.5" style="50" customWidth="1"/>
    <col min="5384" max="5632" width="9" style="50"/>
    <col min="5633" max="5633" width="9" style="50" hidden="1" customWidth="1"/>
    <col min="5634" max="5634" width="35.625" style="50" customWidth="1"/>
    <col min="5635" max="5638" width="17.25" style="50" customWidth="1"/>
    <col min="5639" max="5639" width="14.5" style="50" customWidth="1"/>
    <col min="5640" max="5888" width="9" style="50"/>
    <col min="5889" max="5889" width="9" style="50" hidden="1" customWidth="1"/>
    <col min="5890" max="5890" width="35.625" style="50" customWidth="1"/>
    <col min="5891" max="5894" width="17.25" style="50" customWidth="1"/>
    <col min="5895" max="5895" width="14.5" style="50" customWidth="1"/>
    <col min="5896" max="6144" width="9" style="50"/>
    <col min="6145" max="6145" width="9" style="50" hidden="1" customWidth="1"/>
    <col min="6146" max="6146" width="35.625" style="50" customWidth="1"/>
    <col min="6147" max="6150" width="17.25" style="50" customWidth="1"/>
    <col min="6151" max="6151" width="14.5" style="50" customWidth="1"/>
    <col min="6152" max="6400" width="9" style="50"/>
    <col min="6401" max="6401" width="9" style="50" hidden="1" customWidth="1"/>
    <col min="6402" max="6402" width="35.625" style="50" customWidth="1"/>
    <col min="6403" max="6406" width="17.25" style="50" customWidth="1"/>
    <col min="6407" max="6407" width="14.5" style="50" customWidth="1"/>
    <col min="6408" max="6656" width="9" style="50"/>
    <col min="6657" max="6657" width="9" style="50" hidden="1" customWidth="1"/>
    <col min="6658" max="6658" width="35.625" style="50" customWidth="1"/>
    <col min="6659" max="6662" width="17.25" style="50" customWidth="1"/>
    <col min="6663" max="6663" width="14.5" style="50" customWidth="1"/>
    <col min="6664" max="6912" width="9" style="50"/>
    <col min="6913" max="6913" width="9" style="50" hidden="1" customWidth="1"/>
    <col min="6914" max="6914" width="35.625" style="50" customWidth="1"/>
    <col min="6915" max="6918" width="17.25" style="50" customWidth="1"/>
    <col min="6919" max="6919" width="14.5" style="50" customWidth="1"/>
    <col min="6920" max="7168" width="9" style="50"/>
    <col min="7169" max="7169" width="9" style="50" hidden="1" customWidth="1"/>
    <col min="7170" max="7170" width="35.625" style="50" customWidth="1"/>
    <col min="7171" max="7174" width="17.25" style="50" customWidth="1"/>
    <col min="7175" max="7175" width="14.5" style="50" customWidth="1"/>
    <col min="7176" max="7424" width="9" style="50"/>
    <col min="7425" max="7425" width="9" style="50" hidden="1" customWidth="1"/>
    <col min="7426" max="7426" width="35.625" style="50" customWidth="1"/>
    <col min="7427" max="7430" width="17.25" style="50" customWidth="1"/>
    <col min="7431" max="7431" width="14.5" style="50" customWidth="1"/>
    <col min="7432" max="7680" width="9" style="50"/>
    <col min="7681" max="7681" width="9" style="50" hidden="1" customWidth="1"/>
    <col min="7682" max="7682" width="35.625" style="50" customWidth="1"/>
    <col min="7683" max="7686" width="17.25" style="50" customWidth="1"/>
    <col min="7687" max="7687" width="14.5" style="50" customWidth="1"/>
    <col min="7688" max="7936" width="9" style="50"/>
    <col min="7937" max="7937" width="9" style="50" hidden="1" customWidth="1"/>
    <col min="7938" max="7938" width="35.625" style="50" customWidth="1"/>
    <col min="7939" max="7942" width="17.25" style="50" customWidth="1"/>
    <col min="7943" max="7943" width="14.5" style="50" customWidth="1"/>
    <col min="7944" max="8192" width="9" style="50"/>
    <col min="8193" max="8193" width="9" style="50" hidden="1" customWidth="1"/>
    <col min="8194" max="8194" width="35.625" style="50" customWidth="1"/>
    <col min="8195" max="8198" width="17.25" style="50" customWidth="1"/>
    <col min="8199" max="8199" width="14.5" style="50" customWidth="1"/>
    <col min="8200" max="8448" width="9" style="50"/>
    <col min="8449" max="8449" width="9" style="50" hidden="1" customWidth="1"/>
    <col min="8450" max="8450" width="35.625" style="50" customWidth="1"/>
    <col min="8451" max="8454" width="17.25" style="50" customWidth="1"/>
    <col min="8455" max="8455" width="14.5" style="50" customWidth="1"/>
    <col min="8456" max="8704" width="9" style="50"/>
    <col min="8705" max="8705" width="9" style="50" hidden="1" customWidth="1"/>
    <col min="8706" max="8706" width="35.625" style="50" customWidth="1"/>
    <col min="8707" max="8710" width="17.25" style="50" customWidth="1"/>
    <col min="8711" max="8711" width="14.5" style="50" customWidth="1"/>
    <col min="8712" max="8960" width="9" style="50"/>
    <col min="8961" max="8961" width="9" style="50" hidden="1" customWidth="1"/>
    <col min="8962" max="8962" width="35.625" style="50" customWidth="1"/>
    <col min="8963" max="8966" width="17.25" style="50" customWidth="1"/>
    <col min="8967" max="8967" width="14.5" style="50" customWidth="1"/>
    <col min="8968" max="9216" width="9" style="50"/>
    <col min="9217" max="9217" width="9" style="50" hidden="1" customWidth="1"/>
    <col min="9218" max="9218" width="35.625" style="50" customWidth="1"/>
    <col min="9219" max="9222" width="17.25" style="50" customWidth="1"/>
    <col min="9223" max="9223" width="14.5" style="50" customWidth="1"/>
    <col min="9224" max="9472" width="9" style="50"/>
    <col min="9473" max="9473" width="9" style="50" hidden="1" customWidth="1"/>
    <col min="9474" max="9474" width="35.625" style="50" customWidth="1"/>
    <col min="9475" max="9478" width="17.25" style="50" customWidth="1"/>
    <col min="9479" max="9479" width="14.5" style="50" customWidth="1"/>
    <col min="9480" max="9728" width="9" style="50"/>
    <col min="9729" max="9729" width="9" style="50" hidden="1" customWidth="1"/>
    <col min="9730" max="9730" width="35.625" style="50" customWidth="1"/>
    <col min="9731" max="9734" width="17.25" style="50" customWidth="1"/>
    <col min="9735" max="9735" width="14.5" style="50" customWidth="1"/>
    <col min="9736" max="9984" width="9" style="50"/>
    <col min="9985" max="9985" width="9" style="50" hidden="1" customWidth="1"/>
    <col min="9986" max="9986" width="35.625" style="50" customWidth="1"/>
    <col min="9987" max="9990" width="17.25" style="50" customWidth="1"/>
    <col min="9991" max="9991" width="14.5" style="50" customWidth="1"/>
    <col min="9992" max="10240" width="9" style="50"/>
    <col min="10241" max="10241" width="9" style="50" hidden="1" customWidth="1"/>
    <col min="10242" max="10242" width="35.625" style="50" customWidth="1"/>
    <col min="10243" max="10246" width="17.25" style="50" customWidth="1"/>
    <col min="10247" max="10247" width="14.5" style="50" customWidth="1"/>
    <col min="10248" max="10496" width="9" style="50"/>
    <col min="10497" max="10497" width="9" style="50" hidden="1" customWidth="1"/>
    <col min="10498" max="10498" width="35.625" style="50" customWidth="1"/>
    <col min="10499" max="10502" width="17.25" style="50" customWidth="1"/>
    <col min="10503" max="10503" width="14.5" style="50" customWidth="1"/>
    <col min="10504" max="10752" width="9" style="50"/>
    <col min="10753" max="10753" width="9" style="50" hidden="1" customWidth="1"/>
    <col min="10754" max="10754" width="35.625" style="50" customWidth="1"/>
    <col min="10755" max="10758" width="17.25" style="50" customWidth="1"/>
    <col min="10759" max="10759" width="14.5" style="50" customWidth="1"/>
    <col min="10760" max="11008" width="9" style="50"/>
    <col min="11009" max="11009" width="9" style="50" hidden="1" customWidth="1"/>
    <col min="11010" max="11010" width="35.625" style="50" customWidth="1"/>
    <col min="11011" max="11014" width="17.25" style="50" customWidth="1"/>
    <col min="11015" max="11015" width="14.5" style="50" customWidth="1"/>
    <col min="11016" max="11264" width="9" style="50"/>
    <col min="11265" max="11265" width="9" style="50" hidden="1" customWidth="1"/>
    <col min="11266" max="11266" width="35.625" style="50" customWidth="1"/>
    <col min="11267" max="11270" width="17.25" style="50" customWidth="1"/>
    <col min="11271" max="11271" width="14.5" style="50" customWidth="1"/>
    <col min="11272" max="11520" width="9" style="50"/>
    <col min="11521" max="11521" width="9" style="50" hidden="1" customWidth="1"/>
    <col min="11522" max="11522" width="35.625" style="50" customWidth="1"/>
    <col min="11523" max="11526" width="17.25" style="50" customWidth="1"/>
    <col min="11527" max="11527" width="14.5" style="50" customWidth="1"/>
    <col min="11528" max="11776" width="9" style="50"/>
    <col min="11777" max="11777" width="9" style="50" hidden="1" customWidth="1"/>
    <col min="11778" max="11778" width="35.625" style="50" customWidth="1"/>
    <col min="11779" max="11782" width="17.25" style="50" customWidth="1"/>
    <col min="11783" max="11783" width="14.5" style="50" customWidth="1"/>
    <col min="11784" max="12032" width="9" style="50"/>
    <col min="12033" max="12033" width="9" style="50" hidden="1" customWidth="1"/>
    <col min="12034" max="12034" width="35.625" style="50" customWidth="1"/>
    <col min="12035" max="12038" width="17.25" style="50" customWidth="1"/>
    <col min="12039" max="12039" width="14.5" style="50" customWidth="1"/>
    <col min="12040" max="12288" width="9" style="50"/>
    <col min="12289" max="12289" width="9" style="50" hidden="1" customWidth="1"/>
    <col min="12290" max="12290" width="35.625" style="50" customWidth="1"/>
    <col min="12291" max="12294" width="17.25" style="50" customWidth="1"/>
    <col min="12295" max="12295" width="14.5" style="50" customWidth="1"/>
    <col min="12296" max="12544" width="9" style="50"/>
    <col min="12545" max="12545" width="9" style="50" hidden="1" customWidth="1"/>
    <col min="12546" max="12546" width="35.625" style="50" customWidth="1"/>
    <col min="12547" max="12550" width="17.25" style="50" customWidth="1"/>
    <col min="12551" max="12551" width="14.5" style="50" customWidth="1"/>
    <col min="12552" max="12800" width="9" style="50"/>
    <col min="12801" max="12801" width="9" style="50" hidden="1" customWidth="1"/>
    <col min="12802" max="12802" width="35.625" style="50" customWidth="1"/>
    <col min="12803" max="12806" width="17.25" style="50" customWidth="1"/>
    <col min="12807" max="12807" width="14.5" style="50" customWidth="1"/>
    <col min="12808" max="13056" width="9" style="50"/>
    <col min="13057" max="13057" width="9" style="50" hidden="1" customWidth="1"/>
    <col min="13058" max="13058" width="35.625" style="50" customWidth="1"/>
    <col min="13059" max="13062" width="17.25" style="50" customWidth="1"/>
    <col min="13063" max="13063" width="14.5" style="50" customWidth="1"/>
    <col min="13064" max="13312" width="9" style="50"/>
    <col min="13313" max="13313" width="9" style="50" hidden="1" customWidth="1"/>
    <col min="13314" max="13314" width="35.625" style="50" customWidth="1"/>
    <col min="13315" max="13318" width="17.25" style="50" customWidth="1"/>
    <col min="13319" max="13319" width="14.5" style="50" customWidth="1"/>
    <col min="13320" max="13568" width="9" style="50"/>
    <col min="13569" max="13569" width="9" style="50" hidden="1" customWidth="1"/>
    <col min="13570" max="13570" width="35.625" style="50" customWidth="1"/>
    <col min="13571" max="13574" width="17.25" style="50" customWidth="1"/>
    <col min="13575" max="13575" width="14.5" style="50" customWidth="1"/>
    <col min="13576" max="13824" width="9" style="50"/>
    <col min="13825" max="13825" width="9" style="50" hidden="1" customWidth="1"/>
    <col min="13826" max="13826" width="35.625" style="50" customWidth="1"/>
    <col min="13827" max="13830" width="17.25" style="50" customWidth="1"/>
    <col min="13831" max="13831" width="14.5" style="50" customWidth="1"/>
    <col min="13832" max="14080" width="9" style="50"/>
    <col min="14081" max="14081" width="9" style="50" hidden="1" customWidth="1"/>
    <col min="14082" max="14082" width="35.625" style="50" customWidth="1"/>
    <col min="14083" max="14086" width="17.25" style="50" customWidth="1"/>
    <col min="14087" max="14087" width="14.5" style="50" customWidth="1"/>
    <col min="14088" max="14336" width="9" style="50"/>
    <col min="14337" max="14337" width="9" style="50" hidden="1" customWidth="1"/>
    <col min="14338" max="14338" width="35.625" style="50" customWidth="1"/>
    <col min="14339" max="14342" width="17.25" style="50" customWidth="1"/>
    <col min="14343" max="14343" width="14.5" style="50" customWidth="1"/>
    <col min="14344" max="14592" width="9" style="50"/>
    <col min="14593" max="14593" width="9" style="50" hidden="1" customWidth="1"/>
    <col min="14594" max="14594" width="35.625" style="50" customWidth="1"/>
    <col min="14595" max="14598" width="17.25" style="50" customWidth="1"/>
    <col min="14599" max="14599" width="14.5" style="50" customWidth="1"/>
    <col min="14600" max="14848" width="9" style="50"/>
    <col min="14849" max="14849" width="9" style="50" hidden="1" customWidth="1"/>
    <col min="14850" max="14850" width="35.625" style="50" customWidth="1"/>
    <col min="14851" max="14854" width="17.25" style="50" customWidth="1"/>
    <col min="14855" max="14855" width="14.5" style="50" customWidth="1"/>
    <col min="14856" max="15104" width="9" style="50"/>
    <col min="15105" max="15105" width="9" style="50" hidden="1" customWidth="1"/>
    <col min="15106" max="15106" width="35.625" style="50" customWidth="1"/>
    <col min="15107" max="15110" width="17.25" style="50" customWidth="1"/>
    <col min="15111" max="15111" width="14.5" style="50" customWidth="1"/>
    <col min="15112" max="15360" width="9" style="50"/>
    <col min="15361" max="15361" width="9" style="50" hidden="1" customWidth="1"/>
    <col min="15362" max="15362" width="35.625" style="50" customWidth="1"/>
    <col min="15363" max="15366" width="17.25" style="50" customWidth="1"/>
    <col min="15367" max="15367" width="14.5" style="50" customWidth="1"/>
    <col min="15368" max="15616" width="9" style="50"/>
    <col min="15617" max="15617" width="9" style="50" hidden="1" customWidth="1"/>
    <col min="15618" max="15618" width="35.625" style="50" customWidth="1"/>
    <col min="15619" max="15622" width="17.25" style="50" customWidth="1"/>
    <col min="15623" max="15623" width="14.5" style="50" customWidth="1"/>
    <col min="15624" max="15872" width="9" style="50"/>
    <col min="15873" max="15873" width="9" style="50" hidden="1" customWidth="1"/>
    <col min="15874" max="15874" width="35.625" style="50" customWidth="1"/>
    <col min="15875" max="15878" width="17.25" style="50" customWidth="1"/>
    <col min="15879" max="15879" width="14.5" style="50" customWidth="1"/>
    <col min="15880" max="16128" width="9" style="50"/>
    <col min="16129" max="16129" width="9" style="50" hidden="1" customWidth="1"/>
    <col min="16130" max="16130" width="35.625" style="50" customWidth="1"/>
    <col min="16131" max="16134" width="17.25" style="50" customWidth="1"/>
    <col min="16135" max="16135" width="14.5" style="50" customWidth="1"/>
    <col min="16136" max="16384" width="9" style="50"/>
  </cols>
  <sheetData>
    <row r="1" ht="23.25" customHeight="1" spans="2:2">
      <c r="B1" s="3" t="s">
        <v>59</v>
      </c>
    </row>
    <row r="2" ht="23.25" customHeight="1" spans="1:7">
      <c r="A2" s="4" t="s">
        <v>60</v>
      </c>
      <c r="B2" s="4"/>
      <c r="C2" s="4"/>
      <c r="D2" s="4"/>
      <c r="E2" s="4"/>
      <c r="F2" s="4"/>
      <c r="G2" s="4"/>
    </row>
    <row r="3" ht="18" customHeight="1" spans="6:6">
      <c r="F3" s="51" t="s">
        <v>26</v>
      </c>
    </row>
    <row r="4" s="49" customFormat="1" ht="27.75" customHeight="1" spans="1:7">
      <c r="A4" s="49" t="s">
        <v>61</v>
      </c>
      <c r="B4" s="40" t="s">
        <v>27</v>
      </c>
      <c r="C4" s="39" t="s">
        <v>62</v>
      </c>
      <c r="D4" s="40" t="s">
        <v>63</v>
      </c>
      <c r="E4" s="52" t="s">
        <v>64</v>
      </c>
      <c r="F4" s="52"/>
      <c r="G4" s="39" t="s">
        <v>65</v>
      </c>
    </row>
    <row r="5" s="49" customFormat="1" ht="27.75" customHeight="1" spans="2:7">
      <c r="B5" s="40"/>
      <c r="C5" s="39"/>
      <c r="D5" s="40"/>
      <c r="E5" s="53" t="s">
        <v>31</v>
      </c>
      <c r="F5" s="52" t="s">
        <v>32</v>
      </c>
      <c r="G5" s="39"/>
    </row>
    <row r="6" ht="24" customHeight="1" spans="2:7">
      <c r="B6" s="41" t="s">
        <v>66</v>
      </c>
      <c r="C6" s="54">
        <f>SUM(C7:C30)</f>
        <v>22191</v>
      </c>
      <c r="D6" s="54">
        <f>SUM(D7:D30)</f>
        <v>32259</v>
      </c>
      <c r="E6" s="55">
        <f t="shared" ref="E6:E30" si="0">D6-C6</f>
        <v>10068</v>
      </c>
      <c r="F6" s="56">
        <f t="shared" ref="F6:F30" si="1">IF(C6&lt;=0,,E6/C6*100)</f>
        <v>45.3697444910099</v>
      </c>
      <c r="G6" s="54">
        <f>SUM(G7:G30)</f>
        <v>41361</v>
      </c>
    </row>
    <row r="7" ht="24" customHeight="1" spans="1:7">
      <c r="A7" s="50">
        <v>201</v>
      </c>
      <c r="B7" s="57" t="s">
        <v>67</v>
      </c>
      <c r="C7" s="54">
        <v>5280</v>
      </c>
      <c r="D7" s="54">
        <v>5126</v>
      </c>
      <c r="E7" s="55">
        <f t="shared" si="0"/>
        <v>-154</v>
      </c>
      <c r="F7" s="56">
        <f t="shared" si="1"/>
        <v>-2.91666666666667</v>
      </c>
      <c r="G7" s="54">
        <v>5182</v>
      </c>
    </row>
    <row r="8" ht="24" customHeight="1" spans="1:7">
      <c r="A8" s="50">
        <v>203</v>
      </c>
      <c r="B8" s="57" t="s">
        <v>68</v>
      </c>
      <c r="C8" s="54"/>
      <c r="D8" s="54"/>
      <c r="E8" s="55">
        <f t="shared" si="0"/>
        <v>0</v>
      </c>
      <c r="F8" s="56">
        <f t="shared" si="1"/>
        <v>0</v>
      </c>
      <c r="G8" s="54"/>
    </row>
    <row r="9" ht="24" customHeight="1" spans="1:7">
      <c r="A9" s="50">
        <v>204</v>
      </c>
      <c r="B9" s="57" t="s">
        <v>69</v>
      </c>
      <c r="C9" s="54">
        <v>580</v>
      </c>
      <c r="D9" s="54">
        <v>430</v>
      </c>
      <c r="E9" s="55">
        <f t="shared" si="0"/>
        <v>-150</v>
      </c>
      <c r="F9" s="56">
        <f t="shared" si="1"/>
        <v>-25.8620689655172</v>
      </c>
      <c r="G9" s="54">
        <v>430</v>
      </c>
    </row>
    <row r="10" ht="24" customHeight="1" spans="1:7">
      <c r="A10" s="50">
        <v>205</v>
      </c>
      <c r="B10" s="57" t="s">
        <v>70</v>
      </c>
      <c r="C10" s="54"/>
      <c r="D10" s="54"/>
      <c r="E10" s="55">
        <f t="shared" si="0"/>
        <v>0</v>
      </c>
      <c r="F10" s="56">
        <f t="shared" si="1"/>
        <v>0</v>
      </c>
      <c r="G10" s="54"/>
    </row>
    <row r="11" ht="24" customHeight="1" spans="1:7">
      <c r="A11" s="50">
        <v>206</v>
      </c>
      <c r="B11" s="57" t="s">
        <v>71</v>
      </c>
      <c r="C11" s="54">
        <v>550</v>
      </c>
      <c r="D11" s="54">
        <v>986</v>
      </c>
      <c r="E11" s="55">
        <f t="shared" si="0"/>
        <v>436</v>
      </c>
      <c r="F11" s="56">
        <f t="shared" si="1"/>
        <v>79.2727272727273</v>
      </c>
      <c r="G11" s="54">
        <v>986</v>
      </c>
    </row>
    <row r="12" ht="24" customHeight="1" spans="1:7">
      <c r="A12" s="50">
        <v>207</v>
      </c>
      <c r="B12" s="57" t="s">
        <v>72</v>
      </c>
      <c r="C12" s="54"/>
      <c r="D12" s="54"/>
      <c r="E12" s="55">
        <f t="shared" si="0"/>
        <v>0</v>
      </c>
      <c r="F12" s="56">
        <f t="shared" si="1"/>
        <v>0</v>
      </c>
      <c r="G12" s="54"/>
    </row>
    <row r="13" ht="24" customHeight="1" spans="1:7">
      <c r="A13" s="50">
        <v>208</v>
      </c>
      <c r="B13" s="57" t="s">
        <v>73</v>
      </c>
      <c r="C13" s="54">
        <v>4030</v>
      </c>
      <c r="D13" s="54">
        <v>829</v>
      </c>
      <c r="E13" s="55">
        <f t="shared" si="0"/>
        <v>-3201</v>
      </c>
      <c r="F13" s="56">
        <f t="shared" si="1"/>
        <v>-79.4292803970223</v>
      </c>
      <c r="G13" s="54">
        <v>854</v>
      </c>
    </row>
    <row r="14" ht="24" customHeight="1" spans="1:7">
      <c r="A14" s="50">
        <v>210</v>
      </c>
      <c r="B14" s="57" t="s">
        <v>74</v>
      </c>
      <c r="C14" s="54">
        <v>140</v>
      </c>
      <c r="D14" s="54">
        <v>113</v>
      </c>
      <c r="E14" s="55">
        <f t="shared" si="0"/>
        <v>-27</v>
      </c>
      <c r="F14" s="56">
        <f t="shared" si="1"/>
        <v>-19.2857142857143</v>
      </c>
      <c r="G14" s="54">
        <v>113</v>
      </c>
    </row>
    <row r="15" ht="24" customHeight="1" spans="1:7">
      <c r="A15" s="50">
        <v>211</v>
      </c>
      <c r="B15" s="57" t="s">
        <v>75</v>
      </c>
      <c r="C15" s="54">
        <v>260</v>
      </c>
      <c r="D15" s="54"/>
      <c r="E15" s="55">
        <f t="shared" si="0"/>
        <v>-260</v>
      </c>
      <c r="F15" s="56">
        <f t="shared" si="1"/>
        <v>-100</v>
      </c>
      <c r="G15" s="54">
        <v>6522</v>
      </c>
    </row>
    <row r="16" ht="24" customHeight="1" spans="1:7">
      <c r="A16" s="50">
        <v>212</v>
      </c>
      <c r="B16" s="57" t="s">
        <v>76</v>
      </c>
      <c r="C16" s="54">
        <v>3776</v>
      </c>
      <c r="D16" s="54">
        <v>17140</v>
      </c>
      <c r="E16" s="55">
        <f t="shared" si="0"/>
        <v>13364</v>
      </c>
      <c r="F16" s="56">
        <f t="shared" si="1"/>
        <v>353.919491525424</v>
      </c>
      <c r="G16" s="54">
        <v>17691</v>
      </c>
    </row>
    <row r="17" ht="24" customHeight="1" spans="1:7">
      <c r="A17" s="50">
        <v>213</v>
      </c>
      <c r="B17" s="57" t="s">
        <v>77</v>
      </c>
      <c r="C17" s="54"/>
      <c r="D17" s="54"/>
      <c r="E17" s="55"/>
      <c r="F17" s="56"/>
      <c r="G17" s="54"/>
    </row>
    <row r="18" ht="24" customHeight="1" spans="1:7">
      <c r="A18" s="50">
        <v>214</v>
      </c>
      <c r="B18" s="57" t="s">
        <v>78</v>
      </c>
      <c r="C18" s="54"/>
      <c r="D18" s="54"/>
      <c r="E18" s="55"/>
      <c r="F18" s="56"/>
      <c r="G18" s="54"/>
    </row>
    <row r="19" ht="24" customHeight="1" spans="1:7">
      <c r="A19" s="50">
        <v>215</v>
      </c>
      <c r="B19" s="57" t="s">
        <v>79</v>
      </c>
      <c r="C19" s="54">
        <v>1530</v>
      </c>
      <c r="D19" s="54">
        <v>1000</v>
      </c>
      <c r="E19" s="55">
        <f t="shared" si="0"/>
        <v>-530</v>
      </c>
      <c r="F19" s="56">
        <f t="shared" si="1"/>
        <v>-34.640522875817</v>
      </c>
      <c r="G19" s="54">
        <v>2178</v>
      </c>
    </row>
    <row r="20" ht="24" customHeight="1" spans="1:7">
      <c r="A20" s="50">
        <v>216</v>
      </c>
      <c r="B20" s="57" t="s">
        <v>80</v>
      </c>
      <c r="C20" s="54">
        <v>250</v>
      </c>
      <c r="D20" s="54"/>
      <c r="E20" s="55">
        <f t="shared" si="0"/>
        <v>-250</v>
      </c>
      <c r="F20" s="56">
        <f t="shared" si="1"/>
        <v>-100</v>
      </c>
      <c r="G20" s="54">
        <v>335</v>
      </c>
    </row>
    <row r="21" ht="24" customHeight="1" spans="1:7">
      <c r="A21" s="50">
        <v>217</v>
      </c>
      <c r="B21" s="57" t="s">
        <v>81</v>
      </c>
      <c r="C21" s="54"/>
      <c r="D21" s="54"/>
      <c r="E21" s="55"/>
      <c r="F21" s="56"/>
      <c r="G21" s="54"/>
    </row>
    <row r="22" ht="24" customHeight="1" spans="1:7">
      <c r="A22" s="50">
        <v>220</v>
      </c>
      <c r="B22" s="57" t="s">
        <v>82</v>
      </c>
      <c r="C22" s="54"/>
      <c r="D22" s="54"/>
      <c r="E22" s="55"/>
      <c r="F22" s="56"/>
      <c r="G22" s="54"/>
    </row>
    <row r="23" ht="24" customHeight="1" spans="1:7">
      <c r="A23" s="50">
        <v>221</v>
      </c>
      <c r="B23" s="57" t="s">
        <v>83</v>
      </c>
      <c r="C23" s="54"/>
      <c r="D23" s="54">
        <v>94</v>
      </c>
      <c r="E23" s="55">
        <f t="shared" si="0"/>
        <v>94</v>
      </c>
      <c r="F23" s="56">
        <f t="shared" si="1"/>
        <v>0</v>
      </c>
      <c r="G23" s="54">
        <v>529</v>
      </c>
    </row>
    <row r="24" ht="24" customHeight="1" spans="1:7">
      <c r="A24" s="50">
        <v>222</v>
      </c>
      <c r="B24" s="57" t="s">
        <v>84</v>
      </c>
      <c r="C24" s="54">
        <v>1035</v>
      </c>
      <c r="D24" s="54">
        <v>451</v>
      </c>
      <c r="E24" s="55">
        <f t="shared" si="0"/>
        <v>-584</v>
      </c>
      <c r="F24" s="56">
        <f t="shared" si="1"/>
        <v>-56.4251207729469</v>
      </c>
      <c r="G24" s="54">
        <v>451</v>
      </c>
    </row>
    <row r="25" ht="24" customHeight="1" spans="2:7">
      <c r="B25" s="57" t="s">
        <v>85</v>
      </c>
      <c r="C25" s="58"/>
      <c r="D25" s="58"/>
      <c r="E25" s="55"/>
      <c r="F25" s="56"/>
      <c r="G25" s="58"/>
    </row>
    <row r="26" ht="24" customHeight="1" spans="1:7">
      <c r="A26" s="50">
        <v>229</v>
      </c>
      <c r="B26" s="57" t="s">
        <v>86</v>
      </c>
      <c r="C26" s="54">
        <v>180</v>
      </c>
      <c r="D26" s="54">
        <v>90</v>
      </c>
      <c r="E26" s="55">
        <f t="shared" si="0"/>
        <v>-90</v>
      </c>
      <c r="F26" s="56">
        <f t="shared" si="1"/>
        <v>-50</v>
      </c>
      <c r="G26" s="54">
        <v>90</v>
      </c>
    </row>
    <row r="27" ht="24" customHeight="1" spans="2:7">
      <c r="B27" s="57" t="s">
        <v>87</v>
      </c>
      <c r="C27" s="54"/>
      <c r="D27" s="54"/>
      <c r="E27" s="55"/>
      <c r="F27" s="56"/>
      <c r="G27" s="54"/>
    </row>
    <row r="28" ht="24" customHeight="1" spans="1:7">
      <c r="A28" s="50">
        <v>227</v>
      </c>
      <c r="B28" s="57" t="s">
        <v>88</v>
      </c>
      <c r="C28" s="54"/>
      <c r="D28" s="54"/>
      <c r="E28" s="55"/>
      <c r="F28" s="56"/>
      <c r="G28" s="54"/>
    </row>
    <row r="29" ht="24" customHeight="1" spans="1:7">
      <c r="A29" s="50">
        <v>228</v>
      </c>
      <c r="B29" s="57" t="s">
        <v>89</v>
      </c>
      <c r="C29" s="54">
        <v>4550</v>
      </c>
      <c r="D29" s="54">
        <v>5975</v>
      </c>
      <c r="E29" s="55">
        <f t="shared" si="0"/>
        <v>1425</v>
      </c>
      <c r="F29" s="56">
        <f t="shared" si="1"/>
        <v>31.3186813186813</v>
      </c>
      <c r="G29" s="54">
        <v>5975</v>
      </c>
    </row>
    <row r="30" ht="24" customHeight="1" spans="1:7">
      <c r="A30" s="50" t="s">
        <v>90</v>
      </c>
      <c r="B30" s="57" t="s">
        <v>91</v>
      </c>
      <c r="C30" s="54">
        <v>30</v>
      </c>
      <c r="D30" s="54">
        <v>25</v>
      </c>
      <c r="E30" s="55">
        <f t="shared" si="0"/>
        <v>-5</v>
      </c>
      <c r="F30" s="56">
        <f t="shared" si="1"/>
        <v>-16.6666666666667</v>
      </c>
      <c r="G30" s="54">
        <v>25</v>
      </c>
    </row>
    <row r="31" ht="27.75" customHeight="1" spans="1:1">
      <c r="A31" s="50" t="s">
        <v>90</v>
      </c>
    </row>
    <row r="32" ht="27.75" customHeight="1"/>
    <row r="33" ht="27.75" customHeight="1"/>
  </sheetData>
  <mergeCells count="6">
    <mergeCell ref="A2:G2"/>
    <mergeCell ref="E4:F4"/>
    <mergeCell ref="B4:B5"/>
    <mergeCell ref="C4:C5"/>
    <mergeCell ref="D4:D5"/>
    <mergeCell ref="G4:G5"/>
  </mergeCells>
  <printOptions horizontalCentered="1"/>
  <pageMargins left="0.708661417322835" right="0.708661417322835" top="0.748031496062992" bottom="0.748031496062992" header="0.31496062992126" footer="0.31496062992126"/>
  <pageSetup paperSize="9" scale="67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88"/>
  <sheetViews>
    <sheetView showZeros="0" zoomScale="90" zoomScaleNormal="90" topLeftCell="A731" workbookViewId="0">
      <selection activeCell="B759" sqref="B759"/>
    </sheetView>
  </sheetViews>
  <sheetFormatPr defaultColWidth="9" defaultRowHeight="14.25" outlineLevelCol="5"/>
  <cols>
    <col min="1" max="1" width="43" style="2" customWidth="1"/>
    <col min="2" max="2" width="18.75" style="2" customWidth="1"/>
    <col min="3" max="3" width="19" style="36" customWidth="1"/>
    <col min="4" max="4" width="16.125" style="2" customWidth="1"/>
    <col min="5" max="5" width="16.875" style="37" customWidth="1"/>
    <col min="6" max="6" width="16.375" style="2" customWidth="1"/>
    <col min="7" max="7" width="11.5" style="2" customWidth="1"/>
    <col min="8" max="8" width="11.875" style="2" customWidth="1"/>
    <col min="9" max="9" width="20.75" style="2" customWidth="1"/>
    <col min="10" max="256" width="9" style="2"/>
    <col min="257" max="257" width="43" style="2" customWidth="1"/>
    <col min="258" max="258" width="18.75" style="2" customWidth="1"/>
    <col min="259" max="259" width="19" style="2" customWidth="1"/>
    <col min="260" max="260" width="16.125" style="2" customWidth="1"/>
    <col min="261" max="261" width="16.875" style="2" customWidth="1"/>
    <col min="262" max="262" width="16.375" style="2" customWidth="1"/>
    <col min="263" max="263" width="11.5" style="2" customWidth="1"/>
    <col min="264" max="264" width="11.875" style="2" customWidth="1"/>
    <col min="265" max="265" width="20.75" style="2" customWidth="1"/>
    <col min="266" max="512" width="9" style="2"/>
    <col min="513" max="513" width="43" style="2" customWidth="1"/>
    <col min="514" max="514" width="18.75" style="2" customWidth="1"/>
    <col min="515" max="515" width="19" style="2" customWidth="1"/>
    <col min="516" max="516" width="16.125" style="2" customWidth="1"/>
    <col min="517" max="517" width="16.875" style="2" customWidth="1"/>
    <col min="518" max="518" width="16.375" style="2" customWidth="1"/>
    <col min="519" max="519" width="11.5" style="2" customWidth="1"/>
    <col min="520" max="520" width="11.875" style="2" customWidth="1"/>
    <col min="521" max="521" width="20.75" style="2" customWidth="1"/>
    <col min="522" max="768" width="9" style="2"/>
    <col min="769" max="769" width="43" style="2" customWidth="1"/>
    <col min="770" max="770" width="18.75" style="2" customWidth="1"/>
    <col min="771" max="771" width="19" style="2" customWidth="1"/>
    <col min="772" max="772" width="16.125" style="2" customWidth="1"/>
    <col min="773" max="773" width="16.875" style="2" customWidth="1"/>
    <col min="774" max="774" width="16.375" style="2" customWidth="1"/>
    <col min="775" max="775" width="11.5" style="2" customWidth="1"/>
    <col min="776" max="776" width="11.875" style="2" customWidth="1"/>
    <col min="777" max="777" width="20.75" style="2" customWidth="1"/>
    <col min="778" max="1024" width="9" style="2"/>
    <col min="1025" max="1025" width="43" style="2" customWidth="1"/>
    <col min="1026" max="1026" width="18.75" style="2" customWidth="1"/>
    <col min="1027" max="1027" width="19" style="2" customWidth="1"/>
    <col min="1028" max="1028" width="16.125" style="2" customWidth="1"/>
    <col min="1029" max="1029" width="16.875" style="2" customWidth="1"/>
    <col min="1030" max="1030" width="16.375" style="2" customWidth="1"/>
    <col min="1031" max="1031" width="11.5" style="2" customWidth="1"/>
    <col min="1032" max="1032" width="11.875" style="2" customWidth="1"/>
    <col min="1033" max="1033" width="20.75" style="2" customWidth="1"/>
    <col min="1034" max="1280" width="9" style="2"/>
    <col min="1281" max="1281" width="43" style="2" customWidth="1"/>
    <col min="1282" max="1282" width="18.75" style="2" customWidth="1"/>
    <col min="1283" max="1283" width="19" style="2" customWidth="1"/>
    <col min="1284" max="1284" width="16.125" style="2" customWidth="1"/>
    <col min="1285" max="1285" width="16.875" style="2" customWidth="1"/>
    <col min="1286" max="1286" width="16.375" style="2" customWidth="1"/>
    <col min="1287" max="1287" width="11.5" style="2" customWidth="1"/>
    <col min="1288" max="1288" width="11.875" style="2" customWidth="1"/>
    <col min="1289" max="1289" width="20.75" style="2" customWidth="1"/>
    <col min="1290" max="1536" width="9" style="2"/>
    <col min="1537" max="1537" width="43" style="2" customWidth="1"/>
    <col min="1538" max="1538" width="18.75" style="2" customWidth="1"/>
    <col min="1539" max="1539" width="19" style="2" customWidth="1"/>
    <col min="1540" max="1540" width="16.125" style="2" customWidth="1"/>
    <col min="1541" max="1541" width="16.875" style="2" customWidth="1"/>
    <col min="1542" max="1542" width="16.375" style="2" customWidth="1"/>
    <col min="1543" max="1543" width="11.5" style="2" customWidth="1"/>
    <col min="1544" max="1544" width="11.875" style="2" customWidth="1"/>
    <col min="1545" max="1545" width="20.75" style="2" customWidth="1"/>
    <col min="1546" max="1792" width="9" style="2"/>
    <col min="1793" max="1793" width="43" style="2" customWidth="1"/>
    <col min="1794" max="1794" width="18.75" style="2" customWidth="1"/>
    <col min="1795" max="1795" width="19" style="2" customWidth="1"/>
    <col min="1796" max="1796" width="16.125" style="2" customWidth="1"/>
    <col min="1797" max="1797" width="16.875" style="2" customWidth="1"/>
    <col min="1798" max="1798" width="16.375" style="2" customWidth="1"/>
    <col min="1799" max="1799" width="11.5" style="2" customWidth="1"/>
    <col min="1800" max="1800" width="11.875" style="2" customWidth="1"/>
    <col min="1801" max="1801" width="20.75" style="2" customWidth="1"/>
    <col min="1802" max="2048" width="9" style="2"/>
    <col min="2049" max="2049" width="43" style="2" customWidth="1"/>
    <col min="2050" max="2050" width="18.75" style="2" customWidth="1"/>
    <col min="2051" max="2051" width="19" style="2" customWidth="1"/>
    <col min="2052" max="2052" width="16.125" style="2" customWidth="1"/>
    <col min="2053" max="2053" width="16.875" style="2" customWidth="1"/>
    <col min="2054" max="2054" width="16.375" style="2" customWidth="1"/>
    <col min="2055" max="2055" width="11.5" style="2" customWidth="1"/>
    <col min="2056" max="2056" width="11.875" style="2" customWidth="1"/>
    <col min="2057" max="2057" width="20.75" style="2" customWidth="1"/>
    <col min="2058" max="2304" width="9" style="2"/>
    <col min="2305" max="2305" width="43" style="2" customWidth="1"/>
    <col min="2306" max="2306" width="18.75" style="2" customWidth="1"/>
    <col min="2307" max="2307" width="19" style="2" customWidth="1"/>
    <col min="2308" max="2308" width="16.125" style="2" customWidth="1"/>
    <col min="2309" max="2309" width="16.875" style="2" customWidth="1"/>
    <col min="2310" max="2310" width="16.375" style="2" customWidth="1"/>
    <col min="2311" max="2311" width="11.5" style="2" customWidth="1"/>
    <col min="2312" max="2312" width="11.875" style="2" customWidth="1"/>
    <col min="2313" max="2313" width="20.75" style="2" customWidth="1"/>
    <col min="2314" max="2560" width="9" style="2"/>
    <col min="2561" max="2561" width="43" style="2" customWidth="1"/>
    <col min="2562" max="2562" width="18.75" style="2" customWidth="1"/>
    <col min="2563" max="2563" width="19" style="2" customWidth="1"/>
    <col min="2564" max="2564" width="16.125" style="2" customWidth="1"/>
    <col min="2565" max="2565" width="16.875" style="2" customWidth="1"/>
    <col min="2566" max="2566" width="16.375" style="2" customWidth="1"/>
    <col min="2567" max="2567" width="11.5" style="2" customWidth="1"/>
    <col min="2568" max="2568" width="11.875" style="2" customWidth="1"/>
    <col min="2569" max="2569" width="20.75" style="2" customWidth="1"/>
    <col min="2570" max="2816" width="9" style="2"/>
    <col min="2817" max="2817" width="43" style="2" customWidth="1"/>
    <col min="2818" max="2818" width="18.75" style="2" customWidth="1"/>
    <col min="2819" max="2819" width="19" style="2" customWidth="1"/>
    <col min="2820" max="2820" width="16.125" style="2" customWidth="1"/>
    <col min="2821" max="2821" width="16.875" style="2" customWidth="1"/>
    <col min="2822" max="2822" width="16.375" style="2" customWidth="1"/>
    <col min="2823" max="2823" width="11.5" style="2" customWidth="1"/>
    <col min="2824" max="2824" width="11.875" style="2" customWidth="1"/>
    <col min="2825" max="2825" width="20.75" style="2" customWidth="1"/>
    <col min="2826" max="3072" width="9" style="2"/>
    <col min="3073" max="3073" width="43" style="2" customWidth="1"/>
    <col min="3074" max="3074" width="18.75" style="2" customWidth="1"/>
    <col min="3075" max="3075" width="19" style="2" customWidth="1"/>
    <col min="3076" max="3076" width="16.125" style="2" customWidth="1"/>
    <col min="3077" max="3077" width="16.875" style="2" customWidth="1"/>
    <col min="3078" max="3078" width="16.375" style="2" customWidth="1"/>
    <col min="3079" max="3079" width="11.5" style="2" customWidth="1"/>
    <col min="3080" max="3080" width="11.875" style="2" customWidth="1"/>
    <col min="3081" max="3081" width="20.75" style="2" customWidth="1"/>
    <col min="3082" max="3328" width="9" style="2"/>
    <col min="3329" max="3329" width="43" style="2" customWidth="1"/>
    <col min="3330" max="3330" width="18.75" style="2" customWidth="1"/>
    <col min="3331" max="3331" width="19" style="2" customWidth="1"/>
    <col min="3332" max="3332" width="16.125" style="2" customWidth="1"/>
    <col min="3333" max="3333" width="16.875" style="2" customWidth="1"/>
    <col min="3334" max="3334" width="16.375" style="2" customWidth="1"/>
    <col min="3335" max="3335" width="11.5" style="2" customWidth="1"/>
    <col min="3336" max="3336" width="11.875" style="2" customWidth="1"/>
    <col min="3337" max="3337" width="20.75" style="2" customWidth="1"/>
    <col min="3338" max="3584" width="9" style="2"/>
    <col min="3585" max="3585" width="43" style="2" customWidth="1"/>
    <col min="3586" max="3586" width="18.75" style="2" customWidth="1"/>
    <col min="3587" max="3587" width="19" style="2" customWidth="1"/>
    <col min="3588" max="3588" width="16.125" style="2" customWidth="1"/>
    <col min="3589" max="3589" width="16.875" style="2" customWidth="1"/>
    <col min="3590" max="3590" width="16.375" style="2" customWidth="1"/>
    <col min="3591" max="3591" width="11.5" style="2" customWidth="1"/>
    <col min="3592" max="3592" width="11.875" style="2" customWidth="1"/>
    <col min="3593" max="3593" width="20.75" style="2" customWidth="1"/>
    <col min="3594" max="3840" width="9" style="2"/>
    <col min="3841" max="3841" width="43" style="2" customWidth="1"/>
    <col min="3842" max="3842" width="18.75" style="2" customWidth="1"/>
    <col min="3843" max="3843" width="19" style="2" customWidth="1"/>
    <col min="3844" max="3844" width="16.125" style="2" customWidth="1"/>
    <col min="3845" max="3845" width="16.875" style="2" customWidth="1"/>
    <col min="3846" max="3846" width="16.375" style="2" customWidth="1"/>
    <col min="3847" max="3847" width="11.5" style="2" customWidth="1"/>
    <col min="3848" max="3848" width="11.875" style="2" customWidth="1"/>
    <col min="3849" max="3849" width="20.75" style="2" customWidth="1"/>
    <col min="3850" max="4096" width="9" style="2"/>
    <col min="4097" max="4097" width="43" style="2" customWidth="1"/>
    <col min="4098" max="4098" width="18.75" style="2" customWidth="1"/>
    <col min="4099" max="4099" width="19" style="2" customWidth="1"/>
    <col min="4100" max="4100" width="16.125" style="2" customWidth="1"/>
    <col min="4101" max="4101" width="16.875" style="2" customWidth="1"/>
    <col min="4102" max="4102" width="16.375" style="2" customWidth="1"/>
    <col min="4103" max="4103" width="11.5" style="2" customWidth="1"/>
    <col min="4104" max="4104" width="11.875" style="2" customWidth="1"/>
    <col min="4105" max="4105" width="20.75" style="2" customWidth="1"/>
    <col min="4106" max="4352" width="9" style="2"/>
    <col min="4353" max="4353" width="43" style="2" customWidth="1"/>
    <col min="4354" max="4354" width="18.75" style="2" customWidth="1"/>
    <col min="4355" max="4355" width="19" style="2" customWidth="1"/>
    <col min="4356" max="4356" width="16.125" style="2" customWidth="1"/>
    <col min="4357" max="4357" width="16.875" style="2" customWidth="1"/>
    <col min="4358" max="4358" width="16.375" style="2" customWidth="1"/>
    <col min="4359" max="4359" width="11.5" style="2" customWidth="1"/>
    <col min="4360" max="4360" width="11.875" style="2" customWidth="1"/>
    <col min="4361" max="4361" width="20.75" style="2" customWidth="1"/>
    <col min="4362" max="4608" width="9" style="2"/>
    <col min="4609" max="4609" width="43" style="2" customWidth="1"/>
    <col min="4610" max="4610" width="18.75" style="2" customWidth="1"/>
    <col min="4611" max="4611" width="19" style="2" customWidth="1"/>
    <col min="4612" max="4612" width="16.125" style="2" customWidth="1"/>
    <col min="4613" max="4613" width="16.875" style="2" customWidth="1"/>
    <col min="4614" max="4614" width="16.375" style="2" customWidth="1"/>
    <col min="4615" max="4615" width="11.5" style="2" customWidth="1"/>
    <col min="4616" max="4616" width="11.875" style="2" customWidth="1"/>
    <col min="4617" max="4617" width="20.75" style="2" customWidth="1"/>
    <col min="4618" max="4864" width="9" style="2"/>
    <col min="4865" max="4865" width="43" style="2" customWidth="1"/>
    <col min="4866" max="4866" width="18.75" style="2" customWidth="1"/>
    <col min="4867" max="4867" width="19" style="2" customWidth="1"/>
    <col min="4868" max="4868" width="16.125" style="2" customWidth="1"/>
    <col min="4869" max="4869" width="16.875" style="2" customWidth="1"/>
    <col min="4870" max="4870" width="16.375" style="2" customWidth="1"/>
    <col min="4871" max="4871" width="11.5" style="2" customWidth="1"/>
    <col min="4872" max="4872" width="11.875" style="2" customWidth="1"/>
    <col min="4873" max="4873" width="20.75" style="2" customWidth="1"/>
    <col min="4874" max="5120" width="9" style="2"/>
    <col min="5121" max="5121" width="43" style="2" customWidth="1"/>
    <col min="5122" max="5122" width="18.75" style="2" customWidth="1"/>
    <col min="5123" max="5123" width="19" style="2" customWidth="1"/>
    <col min="5124" max="5124" width="16.125" style="2" customWidth="1"/>
    <col min="5125" max="5125" width="16.875" style="2" customWidth="1"/>
    <col min="5126" max="5126" width="16.375" style="2" customWidth="1"/>
    <col min="5127" max="5127" width="11.5" style="2" customWidth="1"/>
    <col min="5128" max="5128" width="11.875" style="2" customWidth="1"/>
    <col min="5129" max="5129" width="20.75" style="2" customWidth="1"/>
    <col min="5130" max="5376" width="9" style="2"/>
    <col min="5377" max="5377" width="43" style="2" customWidth="1"/>
    <col min="5378" max="5378" width="18.75" style="2" customWidth="1"/>
    <col min="5379" max="5379" width="19" style="2" customWidth="1"/>
    <col min="5380" max="5380" width="16.125" style="2" customWidth="1"/>
    <col min="5381" max="5381" width="16.875" style="2" customWidth="1"/>
    <col min="5382" max="5382" width="16.375" style="2" customWidth="1"/>
    <col min="5383" max="5383" width="11.5" style="2" customWidth="1"/>
    <col min="5384" max="5384" width="11.875" style="2" customWidth="1"/>
    <col min="5385" max="5385" width="20.75" style="2" customWidth="1"/>
    <col min="5386" max="5632" width="9" style="2"/>
    <col min="5633" max="5633" width="43" style="2" customWidth="1"/>
    <col min="5634" max="5634" width="18.75" style="2" customWidth="1"/>
    <col min="5635" max="5635" width="19" style="2" customWidth="1"/>
    <col min="5636" max="5636" width="16.125" style="2" customWidth="1"/>
    <col min="5637" max="5637" width="16.875" style="2" customWidth="1"/>
    <col min="5638" max="5638" width="16.375" style="2" customWidth="1"/>
    <col min="5639" max="5639" width="11.5" style="2" customWidth="1"/>
    <col min="5640" max="5640" width="11.875" style="2" customWidth="1"/>
    <col min="5641" max="5641" width="20.75" style="2" customWidth="1"/>
    <col min="5642" max="5888" width="9" style="2"/>
    <col min="5889" max="5889" width="43" style="2" customWidth="1"/>
    <col min="5890" max="5890" width="18.75" style="2" customWidth="1"/>
    <col min="5891" max="5891" width="19" style="2" customWidth="1"/>
    <col min="5892" max="5892" width="16.125" style="2" customWidth="1"/>
    <col min="5893" max="5893" width="16.875" style="2" customWidth="1"/>
    <col min="5894" max="5894" width="16.375" style="2" customWidth="1"/>
    <col min="5895" max="5895" width="11.5" style="2" customWidth="1"/>
    <col min="5896" max="5896" width="11.875" style="2" customWidth="1"/>
    <col min="5897" max="5897" width="20.75" style="2" customWidth="1"/>
    <col min="5898" max="6144" width="9" style="2"/>
    <col min="6145" max="6145" width="43" style="2" customWidth="1"/>
    <col min="6146" max="6146" width="18.75" style="2" customWidth="1"/>
    <col min="6147" max="6147" width="19" style="2" customWidth="1"/>
    <col min="6148" max="6148" width="16.125" style="2" customWidth="1"/>
    <col min="6149" max="6149" width="16.875" style="2" customWidth="1"/>
    <col min="6150" max="6150" width="16.375" style="2" customWidth="1"/>
    <col min="6151" max="6151" width="11.5" style="2" customWidth="1"/>
    <col min="6152" max="6152" width="11.875" style="2" customWidth="1"/>
    <col min="6153" max="6153" width="20.75" style="2" customWidth="1"/>
    <col min="6154" max="6400" width="9" style="2"/>
    <col min="6401" max="6401" width="43" style="2" customWidth="1"/>
    <col min="6402" max="6402" width="18.75" style="2" customWidth="1"/>
    <col min="6403" max="6403" width="19" style="2" customWidth="1"/>
    <col min="6404" max="6404" width="16.125" style="2" customWidth="1"/>
    <col min="6405" max="6405" width="16.875" style="2" customWidth="1"/>
    <col min="6406" max="6406" width="16.375" style="2" customWidth="1"/>
    <col min="6407" max="6407" width="11.5" style="2" customWidth="1"/>
    <col min="6408" max="6408" width="11.875" style="2" customWidth="1"/>
    <col min="6409" max="6409" width="20.75" style="2" customWidth="1"/>
    <col min="6410" max="6656" width="9" style="2"/>
    <col min="6657" max="6657" width="43" style="2" customWidth="1"/>
    <col min="6658" max="6658" width="18.75" style="2" customWidth="1"/>
    <col min="6659" max="6659" width="19" style="2" customWidth="1"/>
    <col min="6660" max="6660" width="16.125" style="2" customWidth="1"/>
    <col min="6661" max="6661" width="16.875" style="2" customWidth="1"/>
    <col min="6662" max="6662" width="16.375" style="2" customWidth="1"/>
    <col min="6663" max="6663" width="11.5" style="2" customWidth="1"/>
    <col min="6664" max="6664" width="11.875" style="2" customWidth="1"/>
    <col min="6665" max="6665" width="20.75" style="2" customWidth="1"/>
    <col min="6666" max="6912" width="9" style="2"/>
    <col min="6913" max="6913" width="43" style="2" customWidth="1"/>
    <col min="6914" max="6914" width="18.75" style="2" customWidth="1"/>
    <col min="6915" max="6915" width="19" style="2" customWidth="1"/>
    <col min="6916" max="6916" width="16.125" style="2" customWidth="1"/>
    <col min="6917" max="6917" width="16.875" style="2" customWidth="1"/>
    <col min="6918" max="6918" width="16.375" style="2" customWidth="1"/>
    <col min="6919" max="6919" width="11.5" style="2" customWidth="1"/>
    <col min="6920" max="6920" width="11.875" style="2" customWidth="1"/>
    <col min="6921" max="6921" width="20.75" style="2" customWidth="1"/>
    <col min="6922" max="7168" width="9" style="2"/>
    <col min="7169" max="7169" width="43" style="2" customWidth="1"/>
    <col min="7170" max="7170" width="18.75" style="2" customWidth="1"/>
    <col min="7171" max="7171" width="19" style="2" customWidth="1"/>
    <col min="7172" max="7172" width="16.125" style="2" customWidth="1"/>
    <col min="7173" max="7173" width="16.875" style="2" customWidth="1"/>
    <col min="7174" max="7174" width="16.375" style="2" customWidth="1"/>
    <col min="7175" max="7175" width="11.5" style="2" customWidth="1"/>
    <col min="7176" max="7176" width="11.875" style="2" customWidth="1"/>
    <col min="7177" max="7177" width="20.75" style="2" customWidth="1"/>
    <col min="7178" max="7424" width="9" style="2"/>
    <col min="7425" max="7425" width="43" style="2" customWidth="1"/>
    <col min="7426" max="7426" width="18.75" style="2" customWidth="1"/>
    <col min="7427" max="7427" width="19" style="2" customWidth="1"/>
    <col min="7428" max="7428" width="16.125" style="2" customWidth="1"/>
    <col min="7429" max="7429" width="16.875" style="2" customWidth="1"/>
    <col min="7430" max="7430" width="16.375" style="2" customWidth="1"/>
    <col min="7431" max="7431" width="11.5" style="2" customWidth="1"/>
    <col min="7432" max="7432" width="11.875" style="2" customWidth="1"/>
    <col min="7433" max="7433" width="20.75" style="2" customWidth="1"/>
    <col min="7434" max="7680" width="9" style="2"/>
    <col min="7681" max="7681" width="43" style="2" customWidth="1"/>
    <col min="7682" max="7682" width="18.75" style="2" customWidth="1"/>
    <col min="7683" max="7683" width="19" style="2" customWidth="1"/>
    <col min="7684" max="7684" width="16.125" style="2" customWidth="1"/>
    <col min="7685" max="7685" width="16.875" style="2" customWidth="1"/>
    <col min="7686" max="7686" width="16.375" style="2" customWidth="1"/>
    <col min="7687" max="7687" width="11.5" style="2" customWidth="1"/>
    <col min="7688" max="7688" width="11.875" style="2" customWidth="1"/>
    <col min="7689" max="7689" width="20.75" style="2" customWidth="1"/>
    <col min="7690" max="7936" width="9" style="2"/>
    <col min="7937" max="7937" width="43" style="2" customWidth="1"/>
    <col min="7938" max="7938" width="18.75" style="2" customWidth="1"/>
    <col min="7939" max="7939" width="19" style="2" customWidth="1"/>
    <col min="7940" max="7940" width="16.125" style="2" customWidth="1"/>
    <col min="7941" max="7941" width="16.875" style="2" customWidth="1"/>
    <col min="7942" max="7942" width="16.375" style="2" customWidth="1"/>
    <col min="7943" max="7943" width="11.5" style="2" customWidth="1"/>
    <col min="7944" max="7944" width="11.875" style="2" customWidth="1"/>
    <col min="7945" max="7945" width="20.75" style="2" customWidth="1"/>
    <col min="7946" max="8192" width="9" style="2"/>
    <col min="8193" max="8193" width="43" style="2" customWidth="1"/>
    <col min="8194" max="8194" width="18.75" style="2" customWidth="1"/>
    <col min="8195" max="8195" width="19" style="2" customWidth="1"/>
    <col min="8196" max="8196" width="16.125" style="2" customWidth="1"/>
    <col min="8197" max="8197" width="16.875" style="2" customWidth="1"/>
    <col min="8198" max="8198" width="16.375" style="2" customWidth="1"/>
    <col min="8199" max="8199" width="11.5" style="2" customWidth="1"/>
    <col min="8200" max="8200" width="11.875" style="2" customWidth="1"/>
    <col min="8201" max="8201" width="20.75" style="2" customWidth="1"/>
    <col min="8202" max="8448" width="9" style="2"/>
    <col min="8449" max="8449" width="43" style="2" customWidth="1"/>
    <col min="8450" max="8450" width="18.75" style="2" customWidth="1"/>
    <col min="8451" max="8451" width="19" style="2" customWidth="1"/>
    <col min="8452" max="8452" width="16.125" style="2" customWidth="1"/>
    <col min="8453" max="8453" width="16.875" style="2" customWidth="1"/>
    <col min="8454" max="8454" width="16.375" style="2" customWidth="1"/>
    <col min="8455" max="8455" width="11.5" style="2" customWidth="1"/>
    <col min="8456" max="8456" width="11.875" style="2" customWidth="1"/>
    <col min="8457" max="8457" width="20.75" style="2" customWidth="1"/>
    <col min="8458" max="8704" width="9" style="2"/>
    <col min="8705" max="8705" width="43" style="2" customWidth="1"/>
    <col min="8706" max="8706" width="18.75" style="2" customWidth="1"/>
    <col min="8707" max="8707" width="19" style="2" customWidth="1"/>
    <col min="8708" max="8708" width="16.125" style="2" customWidth="1"/>
    <col min="8709" max="8709" width="16.875" style="2" customWidth="1"/>
    <col min="8710" max="8710" width="16.375" style="2" customWidth="1"/>
    <col min="8711" max="8711" width="11.5" style="2" customWidth="1"/>
    <col min="8712" max="8712" width="11.875" style="2" customWidth="1"/>
    <col min="8713" max="8713" width="20.75" style="2" customWidth="1"/>
    <col min="8714" max="8960" width="9" style="2"/>
    <col min="8961" max="8961" width="43" style="2" customWidth="1"/>
    <col min="8962" max="8962" width="18.75" style="2" customWidth="1"/>
    <col min="8963" max="8963" width="19" style="2" customWidth="1"/>
    <col min="8964" max="8964" width="16.125" style="2" customWidth="1"/>
    <col min="8965" max="8965" width="16.875" style="2" customWidth="1"/>
    <col min="8966" max="8966" width="16.375" style="2" customWidth="1"/>
    <col min="8967" max="8967" width="11.5" style="2" customWidth="1"/>
    <col min="8968" max="8968" width="11.875" style="2" customWidth="1"/>
    <col min="8969" max="8969" width="20.75" style="2" customWidth="1"/>
    <col min="8970" max="9216" width="9" style="2"/>
    <col min="9217" max="9217" width="43" style="2" customWidth="1"/>
    <col min="9218" max="9218" width="18.75" style="2" customWidth="1"/>
    <col min="9219" max="9219" width="19" style="2" customWidth="1"/>
    <col min="9220" max="9220" width="16.125" style="2" customWidth="1"/>
    <col min="9221" max="9221" width="16.875" style="2" customWidth="1"/>
    <col min="9222" max="9222" width="16.375" style="2" customWidth="1"/>
    <col min="9223" max="9223" width="11.5" style="2" customWidth="1"/>
    <col min="9224" max="9224" width="11.875" style="2" customWidth="1"/>
    <col min="9225" max="9225" width="20.75" style="2" customWidth="1"/>
    <col min="9226" max="9472" width="9" style="2"/>
    <col min="9473" max="9473" width="43" style="2" customWidth="1"/>
    <col min="9474" max="9474" width="18.75" style="2" customWidth="1"/>
    <col min="9475" max="9475" width="19" style="2" customWidth="1"/>
    <col min="9476" max="9476" width="16.125" style="2" customWidth="1"/>
    <col min="9477" max="9477" width="16.875" style="2" customWidth="1"/>
    <col min="9478" max="9478" width="16.375" style="2" customWidth="1"/>
    <col min="9479" max="9479" width="11.5" style="2" customWidth="1"/>
    <col min="9480" max="9480" width="11.875" style="2" customWidth="1"/>
    <col min="9481" max="9481" width="20.75" style="2" customWidth="1"/>
    <col min="9482" max="9728" width="9" style="2"/>
    <col min="9729" max="9729" width="43" style="2" customWidth="1"/>
    <col min="9730" max="9730" width="18.75" style="2" customWidth="1"/>
    <col min="9731" max="9731" width="19" style="2" customWidth="1"/>
    <col min="9732" max="9732" width="16.125" style="2" customWidth="1"/>
    <col min="9733" max="9733" width="16.875" style="2" customWidth="1"/>
    <col min="9734" max="9734" width="16.375" style="2" customWidth="1"/>
    <col min="9735" max="9735" width="11.5" style="2" customWidth="1"/>
    <col min="9736" max="9736" width="11.875" style="2" customWidth="1"/>
    <col min="9737" max="9737" width="20.75" style="2" customWidth="1"/>
    <col min="9738" max="9984" width="9" style="2"/>
    <col min="9985" max="9985" width="43" style="2" customWidth="1"/>
    <col min="9986" max="9986" width="18.75" style="2" customWidth="1"/>
    <col min="9987" max="9987" width="19" style="2" customWidth="1"/>
    <col min="9988" max="9988" width="16.125" style="2" customWidth="1"/>
    <col min="9989" max="9989" width="16.875" style="2" customWidth="1"/>
    <col min="9990" max="9990" width="16.375" style="2" customWidth="1"/>
    <col min="9991" max="9991" width="11.5" style="2" customWidth="1"/>
    <col min="9992" max="9992" width="11.875" style="2" customWidth="1"/>
    <col min="9993" max="9993" width="20.75" style="2" customWidth="1"/>
    <col min="9994" max="10240" width="9" style="2"/>
    <col min="10241" max="10241" width="43" style="2" customWidth="1"/>
    <col min="10242" max="10242" width="18.75" style="2" customWidth="1"/>
    <col min="10243" max="10243" width="19" style="2" customWidth="1"/>
    <col min="10244" max="10244" width="16.125" style="2" customWidth="1"/>
    <col min="10245" max="10245" width="16.875" style="2" customWidth="1"/>
    <col min="10246" max="10246" width="16.375" style="2" customWidth="1"/>
    <col min="10247" max="10247" width="11.5" style="2" customWidth="1"/>
    <col min="10248" max="10248" width="11.875" style="2" customWidth="1"/>
    <col min="10249" max="10249" width="20.75" style="2" customWidth="1"/>
    <col min="10250" max="10496" width="9" style="2"/>
    <col min="10497" max="10497" width="43" style="2" customWidth="1"/>
    <col min="10498" max="10498" width="18.75" style="2" customWidth="1"/>
    <col min="10499" max="10499" width="19" style="2" customWidth="1"/>
    <col min="10500" max="10500" width="16.125" style="2" customWidth="1"/>
    <col min="10501" max="10501" width="16.875" style="2" customWidth="1"/>
    <col min="10502" max="10502" width="16.375" style="2" customWidth="1"/>
    <col min="10503" max="10503" width="11.5" style="2" customWidth="1"/>
    <col min="10504" max="10504" width="11.875" style="2" customWidth="1"/>
    <col min="10505" max="10505" width="20.75" style="2" customWidth="1"/>
    <col min="10506" max="10752" width="9" style="2"/>
    <col min="10753" max="10753" width="43" style="2" customWidth="1"/>
    <col min="10754" max="10754" width="18.75" style="2" customWidth="1"/>
    <col min="10755" max="10755" width="19" style="2" customWidth="1"/>
    <col min="10756" max="10756" width="16.125" style="2" customWidth="1"/>
    <col min="10757" max="10757" width="16.875" style="2" customWidth="1"/>
    <col min="10758" max="10758" width="16.375" style="2" customWidth="1"/>
    <col min="10759" max="10759" width="11.5" style="2" customWidth="1"/>
    <col min="10760" max="10760" width="11.875" style="2" customWidth="1"/>
    <col min="10761" max="10761" width="20.75" style="2" customWidth="1"/>
    <col min="10762" max="11008" width="9" style="2"/>
    <col min="11009" max="11009" width="43" style="2" customWidth="1"/>
    <col min="11010" max="11010" width="18.75" style="2" customWidth="1"/>
    <col min="11011" max="11011" width="19" style="2" customWidth="1"/>
    <col min="11012" max="11012" width="16.125" style="2" customWidth="1"/>
    <col min="11013" max="11013" width="16.875" style="2" customWidth="1"/>
    <col min="11014" max="11014" width="16.375" style="2" customWidth="1"/>
    <col min="11015" max="11015" width="11.5" style="2" customWidth="1"/>
    <col min="11016" max="11016" width="11.875" style="2" customWidth="1"/>
    <col min="11017" max="11017" width="20.75" style="2" customWidth="1"/>
    <col min="11018" max="11264" width="9" style="2"/>
    <col min="11265" max="11265" width="43" style="2" customWidth="1"/>
    <col min="11266" max="11266" width="18.75" style="2" customWidth="1"/>
    <col min="11267" max="11267" width="19" style="2" customWidth="1"/>
    <col min="11268" max="11268" width="16.125" style="2" customWidth="1"/>
    <col min="11269" max="11269" width="16.875" style="2" customWidth="1"/>
    <col min="11270" max="11270" width="16.375" style="2" customWidth="1"/>
    <col min="11271" max="11271" width="11.5" style="2" customWidth="1"/>
    <col min="11272" max="11272" width="11.875" style="2" customWidth="1"/>
    <col min="11273" max="11273" width="20.75" style="2" customWidth="1"/>
    <col min="11274" max="11520" width="9" style="2"/>
    <col min="11521" max="11521" width="43" style="2" customWidth="1"/>
    <col min="11522" max="11522" width="18.75" style="2" customWidth="1"/>
    <col min="11523" max="11523" width="19" style="2" customWidth="1"/>
    <col min="11524" max="11524" width="16.125" style="2" customWidth="1"/>
    <col min="11525" max="11525" width="16.875" style="2" customWidth="1"/>
    <col min="11526" max="11526" width="16.375" style="2" customWidth="1"/>
    <col min="11527" max="11527" width="11.5" style="2" customWidth="1"/>
    <col min="11528" max="11528" width="11.875" style="2" customWidth="1"/>
    <col min="11529" max="11529" width="20.75" style="2" customWidth="1"/>
    <col min="11530" max="11776" width="9" style="2"/>
    <col min="11777" max="11777" width="43" style="2" customWidth="1"/>
    <col min="11778" max="11778" width="18.75" style="2" customWidth="1"/>
    <col min="11779" max="11779" width="19" style="2" customWidth="1"/>
    <col min="11780" max="11780" width="16.125" style="2" customWidth="1"/>
    <col min="11781" max="11781" width="16.875" style="2" customWidth="1"/>
    <col min="11782" max="11782" width="16.375" style="2" customWidth="1"/>
    <col min="11783" max="11783" width="11.5" style="2" customWidth="1"/>
    <col min="11784" max="11784" width="11.875" style="2" customWidth="1"/>
    <col min="11785" max="11785" width="20.75" style="2" customWidth="1"/>
    <col min="11786" max="12032" width="9" style="2"/>
    <col min="12033" max="12033" width="43" style="2" customWidth="1"/>
    <col min="12034" max="12034" width="18.75" style="2" customWidth="1"/>
    <col min="12035" max="12035" width="19" style="2" customWidth="1"/>
    <col min="12036" max="12036" width="16.125" style="2" customWidth="1"/>
    <col min="12037" max="12037" width="16.875" style="2" customWidth="1"/>
    <col min="12038" max="12038" width="16.375" style="2" customWidth="1"/>
    <col min="12039" max="12039" width="11.5" style="2" customWidth="1"/>
    <col min="12040" max="12040" width="11.875" style="2" customWidth="1"/>
    <col min="12041" max="12041" width="20.75" style="2" customWidth="1"/>
    <col min="12042" max="12288" width="9" style="2"/>
    <col min="12289" max="12289" width="43" style="2" customWidth="1"/>
    <col min="12290" max="12290" width="18.75" style="2" customWidth="1"/>
    <col min="12291" max="12291" width="19" style="2" customWidth="1"/>
    <col min="12292" max="12292" width="16.125" style="2" customWidth="1"/>
    <col min="12293" max="12293" width="16.875" style="2" customWidth="1"/>
    <col min="12294" max="12294" width="16.375" style="2" customWidth="1"/>
    <col min="12295" max="12295" width="11.5" style="2" customWidth="1"/>
    <col min="12296" max="12296" width="11.875" style="2" customWidth="1"/>
    <col min="12297" max="12297" width="20.75" style="2" customWidth="1"/>
    <col min="12298" max="12544" width="9" style="2"/>
    <col min="12545" max="12545" width="43" style="2" customWidth="1"/>
    <col min="12546" max="12546" width="18.75" style="2" customWidth="1"/>
    <col min="12547" max="12547" width="19" style="2" customWidth="1"/>
    <col min="12548" max="12548" width="16.125" style="2" customWidth="1"/>
    <col min="12549" max="12549" width="16.875" style="2" customWidth="1"/>
    <col min="12550" max="12550" width="16.375" style="2" customWidth="1"/>
    <col min="12551" max="12551" width="11.5" style="2" customWidth="1"/>
    <col min="12552" max="12552" width="11.875" style="2" customWidth="1"/>
    <col min="12553" max="12553" width="20.75" style="2" customWidth="1"/>
    <col min="12554" max="12800" width="9" style="2"/>
    <col min="12801" max="12801" width="43" style="2" customWidth="1"/>
    <col min="12802" max="12802" width="18.75" style="2" customWidth="1"/>
    <col min="12803" max="12803" width="19" style="2" customWidth="1"/>
    <col min="12804" max="12804" width="16.125" style="2" customWidth="1"/>
    <col min="12805" max="12805" width="16.875" style="2" customWidth="1"/>
    <col min="12806" max="12806" width="16.375" style="2" customWidth="1"/>
    <col min="12807" max="12807" width="11.5" style="2" customWidth="1"/>
    <col min="12808" max="12808" width="11.875" style="2" customWidth="1"/>
    <col min="12809" max="12809" width="20.75" style="2" customWidth="1"/>
    <col min="12810" max="13056" width="9" style="2"/>
    <col min="13057" max="13057" width="43" style="2" customWidth="1"/>
    <col min="13058" max="13058" width="18.75" style="2" customWidth="1"/>
    <col min="13059" max="13059" width="19" style="2" customWidth="1"/>
    <col min="13060" max="13060" width="16.125" style="2" customWidth="1"/>
    <col min="13061" max="13061" width="16.875" style="2" customWidth="1"/>
    <col min="13062" max="13062" width="16.375" style="2" customWidth="1"/>
    <col min="13063" max="13063" width="11.5" style="2" customWidth="1"/>
    <col min="13064" max="13064" width="11.875" style="2" customWidth="1"/>
    <col min="13065" max="13065" width="20.75" style="2" customWidth="1"/>
    <col min="13066" max="13312" width="9" style="2"/>
    <col min="13313" max="13313" width="43" style="2" customWidth="1"/>
    <col min="13314" max="13314" width="18.75" style="2" customWidth="1"/>
    <col min="13315" max="13315" width="19" style="2" customWidth="1"/>
    <col min="13316" max="13316" width="16.125" style="2" customWidth="1"/>
    <col min="13317" max="13317" width="16.875" style="2" customWidth="1"/>
    <col min="13318" max="13318" width="16.375" style="2" customWidth="1"/>
    <col min="13319" max="13319" width="11.5" style="2" customWidth="1"/>
    <col min="13320" max="13320" width="11.875" style="2" customWidth="1"/>
    <col min="13321" max="13321" width="20.75" style="2" customWidth="1"/>
    <col min="13322" max="13568" width="9" style="2"/>
    <col min="13569" max="13569" width="43" style="2" customWidth="1"/>
    <col min="13570" max="13570" width="18.75" style="2" customWidth="1"/>
    <col min="13571" max="13571" width="19" style="2" customWidth="1"/>
    <col min="13572" max="13572" width="16.125" style="2" customWidth="1"/>
    <col min="13573" max="13573" width="16.875" style="2" customWidth="1"/>
    <col min="13574" max="13574" width="16.375" style="2" customWidth="1"/>
    <col min="13575" max="13575" width="11.5" style="2" customWidth="1"/>
    <col min="13576" max="13576" width="11.875" style="2" customWidth="1"/>
    <col min="13577" max="13577" width="20.75" style="2" customWidth="1"/>
    <col min="13578" max="13824" width="9" style="2"/>
    <col min="13825" max="13825" width="43" style="2" customWidth="1"/>
    <col min="13826" max="13826" width="18.75" style="2" customWidth="1"/>
    <col min="13827" max="13827" width="19" style="2" customWidth="1"/>
    <col min="13828" max="13828" width="16.125" style="2" customWidth="1"/>
    <col min="13829" max="13829" width="16.875" style="2" customWidth="1"/>
    <col min="13830" max="13830" width="16.375" style="2" customWidth="1"/>
    <col min="13831" max="13831" width="11.5" style="2" customWidth="1"/>
    <col min="13832" max="13832" width="11.875" style="2" customWidth="1"/>
    <col min="13833" max="13833" width="20.75" style="2" customWidth="1"/>
    <col min="13834" max="14080" width="9" style="2"/>
    <col min="14081" max="14081" width="43" style="2" customWidth="1"/>
    <col min="14082" max="14082" width="18.75" style="2" customWidth="1"/>
    <col min="14083" max="14083" width="19" style="2" customWidth="1"/>
    <col min="14084" max="14084" width="16.125" style="2" customWidth="1"/>
    <col min="14085" max="14085" width="16.875" style="2" customWidth="1"/>
    <col min="14086" max="14086" width="16.375" style="2" customWidth="1"/>
    <col min="14087" max="14087" width="11.5" style="2" customWidth="1"/>
    <col min="14088" max="14088" width="11.875" style="2" customWidth="1"/>
    <col min="14089" max="14089" width="20.75" style="2" customWidth="1"/>
    <col min="14090" max="14336" width="9" style="2"/>
    <col min="14337" max="14337" width="43" style="2" customWidth="1"/>
    <col min="14338" max="14338" width="18.75" style="2" customWidth="1"/>
    <col min="14339" max="14339" width="19" style="2" customWidth="1"/>
    <col min="14340" max="14340" width="16.125" style="2" customWidth="1"/>
    <col min="14341" max="14341" width="16.875" style="2" customWidth="1"/>
    <col min="14342" max="14342" width="16.375" style="2" customWidth="1"/>
    <col min="14343" max="14343" width="11.5" style="2" customWidth="1"/>
    <col min="14344" max="14344" width="11.875" style="2" customWidth="1"/>
    <col min="14345" max="14345" width="20.75" style="2" customWidth="1"/>
    <col min="14346" max="14592" width="9" style="2"/>
    <col min="14593" max="14593" width="43" style="2" customWidth="1"/>
    <col min="14594" max="14594" width="18.75" style="2" customWidth="1"/>
    <col min="14595" max="14595" width="19" style="2" customWidth="1"/>
    <col min="14596" max="14596" width="16.125" style="2" customWidth="1"/>
    <col min="14597" max="14597" width="16.875" style="2" customWidth="1"/>
    <col min="14598" max="14598" width="16.375" style="2" customWidth="1"/>
    <col min="14599" max="14599" width="11.5" style="2" customWidth="1"/>
    <col min="14600" max="14600" width="11.875" style="2" customWidth="1"/>
    <col min="14601" max="14601" width="20.75" style="2" customWidth="1"/>
    <col min="14602" max="14848" width="9" style="2"/>
    <col min="14849" max="14849" width="43" style="2" customWidth="1"/>
    <col min="14850" max="14850" width="18.75" style="2" customWidth="1"/>
    <col min="14851" max="14851" width="19" style="2" customWidth="1"/>
    <col min="14852" max="14852" width="16.125" style="2" customWidth="1"/>
    <col min="14853" max="14853" width="16.875" style="2" customWidth="1"/>
    <col min="14854" max="14854" width="16.375" style="2" customWidth="1"/>
    <col min="14855" max="14855" width="11.5" style="2" customWidth="1"/>
    <col min="14856" max="14856" width="11.875" style="2" customWidth="1"/>
    <col min="14857" max="14857" width="20.75" style="2" customWidth="1"/>
    <col min="14858" max="15104" width="9" style="2"/>
    <col min="15105" max="15105" width="43" style="2" customWidth="1"/>
    <col min="15106" max="15106" width="18.75" style="2" customWidth="1"/>
    <col min="15107" max="15107" width="19" style="2" customWidth="1"/>
    <col min="15108" max="15108" width="16.125" style="2" customWidth="1"/>
    <col min="15109" max="15109" width="16.875" style="2" customWidth="1"/>
    <col min="15110" max="15110" width="16.375" style="2" customWidth="1"/>
    <col min="15111" max="15111" width="11.5" style="2" customWidth="1"/>
    <col min="15112" max="15112" width="11.875" style="2" customWidth="1"/>
    <col min="15113" max="15113" width="20.75" style="2" customWidth="1"/>
    <col min="15114" max="15360" width="9" style="2"/>
    <col min="15361" max="15361" width="43" style="2" customWidth="1"/>
    <col min="15362" max="15362" width="18.75" style="2" customWidth="1"/>
    <col min="15363" max="15363" width="19" style="2" customWidth="1"/>
    <col min="15364" max="15364" width="16.125" style="2" customWidth="1"/>
    <col min="15365" max="15365" width="16.875" style="2" customWidth="1"/>
    <col min="15366" max="15366" width="16.375" style="2" customWidth="1"/>
    <col min="15367" max="15367" width="11.5" style="2" customWidth="1"/>
    <col min="15368" max="15368" width="11.875" style="2" customWidth="1"/>
    <col min="15369" max="15369" width="20.75" style="2" customWidth="1"/>
    <col min="15370" max="15616" width="9" style="2"/>
    <col min="15617" max="15617" width="43" style="2" customWidth="1"/>
    <col min="15618" max="15618" width="18.75" style="2" customWidth="1"/>
    <col min="15619" max="15619" width="19" style="2" customWidth="1"/>
    <col min="15620" max="15620" width="16.125" style="2" customWidth="1"/>
    <col min="15621" max="15621" width="16.875" style="2" customWidth="1"/>
    <col min="15622" max="15622" width="16.375" style="2" customWidth="1"/>
    <col min="15623" max="15623" width="11.5" style="2" customWidth="1"/>
    <col min="15624" max="15624" width="11.875" style="2" customWidth="1"/>
    <col min="15625" max="15625" width="20.75" style="2" customWidth="1"/>
    <col min="15626" max="15872" width="9" style="2"/>
    <col min="15873" max="15873" width="43" style="2" customWidth="1"/>
    <col min="15874" max="15874" width="18.75" style="2" customWidth="1"/>
    <col min="15875" max="15875" width="19" style="2" customWidth="1"/>
    <col min="15876" max="15876" width="16.125" style="2" customWidth="1"/>
    <col min="15877" max="15877" width="16.875" style="2" customWidth="1"/>
    <col min="15878" max="15878" width="16.375" style="2" customWidth="1"/>
    <col min="15879" max="15879" width="11.5" style="2" customWidth="1"/>
    <col min="15880" max="15880" width="11.875" style="2" customWidth="1"/>
    <col min="15881" max="15881" width="20.75" style="2" customWidth="1"/>
    <col min="15882" max="16128" width="9" style="2"/>
    <col min="16129" max="16129" width="43" style="2" customWidth="1"/>
    <col min="16130" max="16130" width="18.75" style="2" customWidth="1"/>
    <col min="16131" max="16131" width="19" style="2" customWidth="1"/>
    <col min="16132" max="16132" width="16.125" style="2" customWidth="1"/>
    <col min="16133" max="16133" width="16.875" style="2" customWidth="1"/>
    <col min="16134" max="16134" width="16.375" style="2" customWidth="1"/>
    <col min="16135" max="16135" width="11.5" style="2" customWidth="1"/>
    <col min="16136" max="16136" width="11.875" style="2" customWidth="1"/>
    <col min="16137" max="16137" width="20.75" style="2" customWidth="1"/>
    <col min="16138" max="16384" width="9" style="2"/>
  </cols>
  <sheetData>
    <row r="1" ht="21" customHeight="1" spans="1:1">
      <c r="A1" s="3" t="s">
        <v>92</v>
      </c>
    </row>
    <row r="2" ht="33" customHeight="1" spans="1:6">
      <c r="A2" s="4" t="s">
        <v>93</v>
      </c>
      <c r="B2" s="4"/>
      <c r="C2" s="4"/>
      <c r="D2" s="4"/>
      <c r="E2" s="4"/>
      <c r="F2" s="4"/>
    </row>
    <row r="3" ht="15.75" customHeight="1" spans="6:6">
      <c r="F3" s="2" t="s">
        <v>26</v>
      </c>
    </row>
    <row r="4" s="1" customFormat="1" ht="33" customHeight="1" spans="1:6">
      <c r="A4" s="38" t="s">
        <v>27</v>
      </c>
      <c r="B4" s="39" t="s">
        <v>29</v>
      </c>
      <c r="C4" s="40" t="s">
        <v>94</v>
      </c>
      <c r="D4" s="39" t="s">
        <v>95</v>
      </c>
      <c r="E4" s="39" t="s">
        <v>96</v>
      </c>
      <c r="F4" s="39" t="s">
        <v>97</v>
      </c>
    </row>
    <row r="5" ht="25.5" customHeight="1" spans="1:6">
      <c r="A5" s="38"/>
      <c r="B5" s="39"/>
      <c r="C5" s="40"/>
      <c r="D5" s="39"/>
      <c r="E5" s="39"/>
      <c r="F5" s="39"/>
    </row>
    <row r="6" ht="20.1" customHeight="1" spans="1:6">
      <c r="A6" s="41" t="s">
        <v>66</v>
      </c>
      <c r="B6" s="42">
        <f t="shared" ref="B6:B69" si="0">C6+D6+E6+F6</f>
        <v>41361</v>
      </c>
      <c r="C6" s="43">
        <f>C7+C248+C258+C277+C367+C419+C475+C532+C661+C742+C809+C831+C939+C991+C1055+C1075+C1105+C1115+C1160+C1181+C1226+C1276+C1277+C1280+C1286</f>
        <v>32259</v>
      </c>
      <c r="D6" s="42">
        <f>D7+D248+D258+D277+D367+D419+D475+D532+D661+D742+D809+D831+D939+D991+D1055+D1075+D1105+D1115+D1160+D1181+D1226+D1276+D1277+D1280+D1286</f>
        <v>0</v>
      </c>
      <c r="E6" s="42">
        <f>E7+E248+E258+E277+E367+E419+E475+E532+E661+E742+E809+E831+E939+E991+E1055+E1075+E1105+E1115+E1160+E1181+E1226+E1276+E1277+E1280+E1286</f>
        <v>1767</v>
      </c>
      <c r="F6" s="42">
        <f>F7+F248+F258+F277+F367+F419+F475+F532+F661+F742+F809+F831+F939+F991+F1055+F1075+F1105+F1115+F1160+F1181+F1226+F1276+F1277+F1280+F1286</f>
        <v>7335</v>
      </c>
    </row>
    <row r="7" ht="19.5" customHeight="1" spans="1:6">
      <c r="A7" s="44" t="s">
        <v>98</v>
      </c>
      <c r="B7" s="42">
        <f t="shared" si="0"/>
        <v>5182</v>
      </c>
      <c r="C7" s="43">
        <f>SUM(C8,C20,C29,C39,C50,C61,C72,C80,C89,C102,C111,C122,C134,C141,C149,C155,C162,C169,C176,C183,C190,C198,C204,C210,C217,C232,C239,C245)</f>
        <v>5126</v>
      </c>
      <c r="D7" s="42">
        <f>SUM(D8,D20,D29,D39,D50,D61,D72,D80,D89,D102,D111,D122,D134,D141,D149,D155,D162,D169,D176,D183,D190,D198,D204,D210,D217,D232,D239,D245)</f>
        <v>0</v>
      </c>
      <c r="E7" s="42">
        <f>SUM(E8,E20,E29,E39,E50,E61,E72,E80,E89,E102,E111,E122,E134,E141,E149,E155,E162,E169,E176,E183,E190,E198,E204,E210,E217,E232,E239,E245)</f>
        <v>0</v>
      </c>
      <c r="F7" s="42">
        <f>SUM(F8,F20,F29,F39,F50,F61,F72,F80,F89,F102,F111,F122,F134,F141,F149,F155,F162,F169,F176,F183,F190,F198,F204,F210,F217,F232,F239,F245)</f>
        <v>56</v>
      </c>
    </row>
    <row r="8" ht="20.1" customHeight="1" spans="1:6">
      <c r="A8" s="44" t="s">
        <v>99</v>
      </c>
      <c r="B8" s="42">
        <f t="shared" si="0"/>
        <v>0</v>
      </c>
      <c r="C8" s="45">
        <f>SUM(C9,C10,C11,C12,C13,C14,C15,C16,C17,C18,C19)</f>
        <v>0</v>
      </c>
      <c r="D8" s="45">
        <f>SUM(D9,D10,D11,D12,D13,D14,D15,D16,D17,D18,D19)</f>
        <v>0</v>
      </c>
      <c r="E8" s="45">
        <f>SUM(E9,E10,E11,E12,E13,E14,E15,E16,E17,E18,E19)</f>
        <v>0</v>
      </c>
      <c r="F8" s="45">
        <f>SUM(F9,F10,F11,F12,F13,F14,F15,F16,F17,F18,F19)</f>
        <v>0</v>
      </c>
    </row>
    <row r="9" ht="20.1" customHeight="1" spans="1:6">
      <c r="A9" s="46" t="s">
        <v>100</v>
      </c>
      <c r="B9" s="42">
        <f t="shared" si="0"/>
        <v>0</v>
      </c>
      <c r="C9" s="47"/>
      <c r="D9" s="47"/>
      <c r="E9" s="47"/>
      <c r="F9" s="47"/>
    </row>
    <row r="10" ht="20.1" customHeight="1" spans="1:6">
      <c r="A10" s="46" t="s">
        <v>101</v>
      </c>
      <c r="B10" s="42">
        <f t="shared" si="0"/>
        <v>0</v>
      </c>
      <c r="C10" s="47"/>
      <c r="D10" s="47"/>
      <c r="E10" s="47"/>
      <c r="F10" s="47"/>
    </row>
    <row r="11" ht="20.1" customHeight="1" spans="1:6">
      <c r="A11" s="46" t="s">
        <v>102</v>
      </c>
      <c r="B11" s="42">
        <f t="shared" si="0"/>
        <v>0</v>
      </c>
      <c r="C11" s="47"/>
      <c r="D11" s="47"/>
      <c r="E11" s="47"/>
      <c r="F11" s="47"/>
    </row>
    <row r="12" ht="20.1" customHeight="1" spans="1:6">
      <c r="A12" s="46" t="s">
        <v>103</v>
      </c>
      <c r="B12" s="42">
        <f t="shared" si="0"/>
        <v>0</v>
      </c>
      <c r="C12" s="47"/>
      <c r="D12" s="47"/>
      <c r="E12" s="47"/>
      <c r="F12" s="47"/>
    </row>
    <row r="13" ht="20.1" customHeight="1" spans="1:6">
      <c r="A13" s="46" t="s">
        <v>104</v>
      </c>
      <c r="B13" s="42">
        <f t="shared" si="0"/>
        <v>0</v>
      </c>
      <c r="C13" s="47"/>
      <c r="D13" s="47"/>
      <c r="E13" s="47"/>
      <c r="F13" s="47"/>
    </row>
    <row r="14" ht="20.1" customHeight="1" spans="1:6">
      <c r="A14" s="46" t="s">
        <v>105</v>
      </c>
      <c r="B14" s="42">
        <f t="shared" si="0"/>
        <v>0</v>
      </c>
      <c r="C14" s="47"/>
      <c r="D14" s="47"/>
      <c r="E14" s="47"/>
      <c r="F14" s="47"/>
    </row>
    <row r="15" ht="20.1" customHeight="1" spans="1:6">
      <c r="A15" s="46" t="s">
        <v>106</v>
      </c>
      <c r="B15" s="42">
        <f t="shared" si="0"/>
        <v>0</v>
      </c>
      <c r="C15" s="47"/>
      <c r="D15" s="47"/>
      <c r="E15" s="47"/>
      <c r="F15" s="47"/>
    </row>
    <row r="16" ht="20.1" customHeight="1" spans="1:6">
      <c r="A16" s="46" t="s">
        <v>107</v>
      </c>
      <c r="B16" s="42">
        <f t="shared" si="0"/>
        <v>0</v>
      </c>
      <c r="C16" s="47"/>
      <c r="D16" s="47"/>
      <c r="E16" s="47"/>
      <c r="F16" s="47"/>
    </row>
    <row r="17" ht="20.1" customHeight="1" spans="1:6">
      <c r="A17" s="46" t="s">
        <v>108</v>
      </c>
      <c r="B17" s="42">
        <f t="shared" si="0"/>
        <v>0</v>
      </c>
      <c r="C17" s="47"/>
      <c r="D17" s="47"/>
      <c r="E17" s="47"/>
      <c r="F17" s="47"/>
    </row>
    <row r="18" ht="20.1" customHeight="1" spans="1:6">
      <c r="A18" s="46" t="s">
        <v>109</v>
      </c>
      <c r="B18" s="42">
        <f t="shared" si="0"/>
        <v>0</v>
      </c>
      <c r="C18" s="47"/>
      <c r="D18" s="47"/>
      <c r="E18" s="47"/>
      <c r="F18" s="47"/>
    </row>
    <row r="19" ht="20.1" customHeight="1" spans="1:6">
      <c r="A19" s="46" t="s">
        <v>110</v>
      </c>
      <c r="B19" s="42">
        <f t="shared" si="0"/>
        <v>0</v>
      </c>
      <c r="C19" s="47"/>
      <c r="D19" s="47"/>
      <c r="E19" s="47"/>
      <c r="F19" s="47"/>
    </row>
    <row r="20" ht="20.1" customHeight="1" spans="1:6">
      <c r="A20" s="44" t="s">
        <v>111</v>
      </c>
      <c r="B20" s="42">
        <f t="shared" si="0"/>
        <v>0</v>
      </c>
      <c r="C20" s="45">
        <f>SUM(C21,C22,C23,C24,C25,C26,C27,C28)</f>
        <v>0</v>
      </c>
      <c r="D20" s="45">
        <f>SUM(D21,D22,D23,D24,D25,D26,D27,D28)</f>
        <v>0</v>
      </c>
      <c r="E20" s="45">
        <f>SUM(E21,E22,E23,E24,E25,E26,E27,E28)</f>
        <v>0</v>
      </c>
      <c r="F20" s="45">
        <f>SUM(F21,F22,F23,F24,F25,F26,F27,F28)</f>
        <v>0</v>
      </c>
    </row>
    <row r="21" ht="20.1" customHeight="1" spans="1:6">
      <c r="A21" s="46" t="s">
        <v>100</v>
      </c>
      <c r="B21" s="42">
        <f t="shared" si="0"/>
        <v>0</v>
      </c>
      <c r="C21" s="47"/>
      <c r="D21" s="47"/>
      <c r="E21" s="47"/>
      <c r="F21" s="47"/>
    </row>
    <row r="22" ht="20.1" customHeight="1" spans="1:6">
      <c r="A22" s="46" t="s">
        <v>101</v>
      </c>
      <c r="B22" s="42">
        <f t="shared" si="0"/>
        <v>0</v>
      </c>
      <c r="C22" s="47"/>
      <c r="D22" s="47"/>
      <c r="E22" s="47"/>
      <c r="F22" s="47"/>
    </row>
    <row r="23" ht="21" customHeight="1" spans="1:6">
      <c r="A23" s="46" t="s">
        <v>102</v>
      </c>
      <c r="B23" s="42">
        <f t="shared" si="0"/>
        <v>0</v>
      </c>
      <c r="C23" s="47"/>
      <c r="D23" s="47"/>
      <c r="E23" s="47"/>
      <c r="F23" s="47"/>
    </row>
    <row r="24" ht="20.1" customHeight="1" spans="1:6">
      <c r="A24" s="46" t="s">
        <v>112</v>
      </c>
      <c r="B24" s="42">
        <f t="shared" si="0"/>
        <v>0</v>
      </c>
      <c r="C24" s="47"/>
      <c r="D24" s="47"/>
      <c r="E24" s="47"/>
      <c r="F24" s="47"/>
    </row>
    <row r="25" ht="20.1" customHeight="1" spans="1:6">
      <c r="A25" s="46" t="s">
        <v>113</v>
      </c>
      <c r="B25" s="42">
        <f t="shared" si="0"/>
        <v>0</v>
      </c>
      <c r="C25" s="47"/>
      <c r="D25" s="47"/>
      <c r="E25" s="47"/>
      <c r="F25" s="47"/>
    </row>
    <row r="26" ht="20.1" customHeight="1" spans="1:6">
      <c r="A26" s="46" t="s">
        <v>114</v>
      </c>
      <c r="B26" s="42">
        <f t="shared" si="0"/>
        <v>0</v>
      </c>
      <c r="C26" s="47"/>
      <c r="D26" s="47"/>
      <c r="E26" s="47"/>
      <c r="F26" s="47"/>
    </row>
    <row r="27" ht="20.1" customHeight="1" spans="1:6">
      <c r="A27" s="46" t="s">
        <v>109</v>
      </c>
      <c r="B27" s="42">
        <f t="shared" si="0"/>
        <v>0</v>
      </c>
      <c r="C27" s="47"/>
      <c r="D27" s="47"/>
      <c r="E27" s="47"/>
      <c r="F27" s="47"/>
    </row>
    <row r="28" ht="20.1" customHeight="1" spans="1:6">
      <c r="A28" s="46" t="s">
        <v>115</v>
      </c>
      <c r="B28" s="42">
        <f t="shared" si="0"/>
        <v>0</v>
      </c>
      <c r="C28" s="47"/>
      <c r="D28" s="47"/>
      <c r="E28" s="47"/>
      <c r="F28" s="47"/>
    </row>
    <row r="29" ht="20.1" customHeight="1" spans="1:6">
      <c r="A29" s="44" t="s">
        <v>116</v>
      </c>
      <c r="B29" s="42">
        <f t="shared" si="0"/>
        <v>3704</v>
      </c>
      <c r="C29" s="45">
        <f>SUM(C30,C31,C32,C33,C34,C35,C36,C37,C38)</f>
        <v>3704</v>
      </c>
      <c r="D29" s="45">
        <f>SUM(D30,D31,D32,D33,D34,D35,D36,D37,D38)</f>
        <v>0</v>
      </c>
      <c r="E29" s="45">
        <f>SUM(E30,E31,E32,E33,E34,E35,E36,E37,E38)</f>
        <v>0</v>
      </c>
      <c r="F29" s="45">
        <f>SUM(F30,F31,F32,F33,F34,F35,F36,F37,F38)</f>
        <v>0</v>
      </c>
    </row>
    <row r="30" ht="20.1" customHeight="1" spans="1:6">
      <c r="A30" s="46" t="s">
        <v>100</v>
      </c>
      <c r="B30" s="42">
        <f t="shared" si="0"/>
        <v>917</v>
      </c>
      <c r="C30" s="47">
        <v>917</v>
      </c>
      <c r="D30" s="47"/>
      <c r="E30" s="47"/>
      <c r="F30" s="47"/>
    </row>
    <row r="31" ht="20.1" customHeight="1" spans="1:6">
      <c r="A31" s="46" t="s">
        <v>101</v>
      </c>
      <c r="B31" s="42">
        <v>2335</v>
      </c>
      <c r="C31" s="47">
        <v>2335</v>
      </c>
      <c r="D31" s="47"/>
      <c r="E31" s="47"/>
      <c r="F31" s="47"/>
    </row>
    <row r="32" ht="20.1" customHeight="1" spans="1:6">
      <c r="A32" s="46" t="s">
        <v>102</v>
      </c>
      <c r="B32" s="42">
        <f t="shared" si="0"/>
        <v>0</v>
      </c>
      <c r="C32" s="47"/>
      <c r="D32" s="47"/>
      <c r="E32" s="47"/>
      <c r="F32" s="47"/>
    </row>
    <row r="33" ht="21" customHeight="1" spans="1:6">
      <c r="A33" s="46" t="s">
        <v>117</v>
      </c>
      <c r="B33" s="42">
        <f t="shared" si="0"/>
        <v>0</v>
      </c>
      <c r="C33" s="47"/>
      <c r="D33" s="47"/>
      <c r="E33" s="47"/>
      <c r="F33" s="47"/>
    </row>
    <row r="34" ht="20.1" customHeight="1" spans="1:6">
      <c r="A34" s="46" t="s">
        <v>118</v>
      </c>
      <c r="B34" s="42">
        <f t="shared" si="0"/>
        <v>0</v>
      </c>
      <c r="C34" s="47"/>
      <c r="D34" s="47"/>
      <c r="E34" s="47"/>
      <c r="F34" s="47"/>
    </row>
    <row r="35" ht="20.1" customHeight="1" spans="1:6">
      <c r="A35" s="46" t="s">
        <v>119</v>
      </c>
      <c r="B35" s="42">
        <f t="shared" si="0"/>
        <v>5</v>
      </c>
      <c r="C35" s="47">
        <v>5</v>
      </c>
      <c r="D35" s="47"/>
      <c r="E35" s="47"/>
      <c r="F35" s="47"/>
    </row>
    <row r="36" ht="20.1" customHeight="1" spans="1:6">
      <c r="A36" s="46" t="s">
        <v>120</v>
      </c>
      <c r="B36" s="42">
        <f t="shared" si="0"/>
        <v>0</v>
      </c>
      <c r="C36" s="47"/>
      <c r="D36" s="47"/>
      <c r="E36" s="47"/>
      <c r="F36" s="47"/>
    </row>
    <row r="37" ht="20.1" customHeight="1" spans="1:6">
      <c r="A37" s="46" t="s">
        <v>109</v>
      </c>
      <c r="B37" s="42">
        <f t="shared" si="0"/>
        <v>447</v>
      </c>
      <c r="C37" s="47">
        <v>447</v>
      </c>
      <c r="D37" s="47"/>
      <c r="E37" s="47"/>
      <c r="F37" s="47"/>
    </row>
    <row r="38" ht="20.1" customHeight="1" spans="1:6">
      <c r="A38" s="46" t="s">
        <v>121</v>
      </c>
      <c r="B38" s="42">
        <f t="shared" si="0"/>
        <v>0</v>
      </c>
      <c r="C38" s="47"/>
      <c r="D38" s="47"/>
      <c r="E38" s="47"/>
      <c r="F38" s="47"/>
    </row>
    <row r="39" ht="20.1" customHeight="1" spans="1:6">
      <c r="A39" s="44" t="s">
        <v>122</v>
      </c>
      <c r="B39" s="42">
        <f t="shared" si="0"/>
        <v>146</v>
      </c>
      <c r="C39" s="45">
        <f>SUM(C40,C41,C42,C43,C44,C45,C46,C47,C48,C49)</f>
        <v>146</v>
      </c>
      <c r="D39" s="45">
        <f>SUM(D40,D41,D42,D43,D44,D45,D46,D47,D48,D49)</f>
        <v>0</v>
      </c>
      <c r="E39" s="45">
        <f>SUM(E40,E41,E42,E43,E44,E45,E46,E47,E48,E49)</f>
        <v>0</v>
      </c>
      <c r="F39" s="45">
        <f>SUM(F40,F41,F42,F43,F44,F45,F46,F47,F48,F49)</f>
        <v>0</v>
      </c>
    </row>
    <row r="40" ht="20.1" customHeight="1" spans="1:6">
      <c r="A40" s="46" t="s">
        <v>100</v>
      </c>
      <c r="B40" s="42">
        <f t="shared" si="0"/>
        <v>0</v>
      </c>
      <c r="C40" s="47"/>
      <c r="D40" s="47"/>
      <c r="E40" s="47"/>
      <c r="F40" s="47"/>
    </row>
    <row r="41" ht="20.1" customHeight="1" spans="1:6">
      <c r="A41" s="46" t="s">
        <v>101</v>
      </c>
      <c r="B41" s="42">
        <f t="shared" si="0"/>
        <v>111</v>
      </c>
      <c r="C41" s="47">
        <v>111</v>
      </c>
      <c r="D41" s="47"/>
      <c r="E41" s="47"/>
      <c r="F41" s="47"/>
    </row>
    <row r="42" ht="20.1" customHeight="1" spans="1:6">
      <c r="A42" s="46" t="s">
        <v>102</v>
      </c>
      <c r="B42" s="42">
        <f t="shared" si="0"/>
        <v>0</v>
      </c>
      <c r="C42" s="47"/>
      <c r="D42" s="47"/>
      <c r="E42" s="47"/>
      <c r="F42" s="47"/>
    </row>
    <row r="43" ht="20.1" customHeight="1" spans="1:6">
      <c r="A43" s="46" t="s">
        <v>123</v>
      </c>
      <c r="B43" s="42">
        <f t="shared" si="0"/>
        <v>0</v>
      </c>
      <c r="C43" s="47"/>
      <c r="D43" s="47"/>
      <c r="E43" s="47"/>
      <c r="F43" s="47"/>
    </row>
    <row r="44" ht="20.1" customHeight="1" spans="1:6">
      <c r="A44" s="46" t="s">
        <v>124</v>
      </c>
      <c r="B44" s="42">
        <f t="shared" si="0"/>
        <v>0</v>
      </c>
      <c r="C44" s="47"/>
      <c r="D44" s="47"/>
      <c r="E44" s="47"/>
      <c r="F44" s="47"/>
    </row>
    <row r="45" ht="20.1" customHeight="1" spans="1:6">
      <c r="A45" s="46" t="s">
        <v>125</v>
      </c>
      <c r="B45" s="42">
        <f t="shared" si="0"/>
        <v>0</v>
      </c>
      <c r="C45" s="47"/>
      <c r="D45" s="47"/>
      <c r="E45" s="47"/>
      <c r="F45" s="47"/>
    </row>
    <row r="46" ht="20.1" customHeight="1" spans="1:6">
      <c r="A46" s="46" t="s">
        <v>126</v>
      </c>
      <c r="B46" s="42">
        <f t="shared" si="0"/>
        <v>0</v>
      </c>
      <c r="C46" s="47"/>
      <c r="D46" s="47"/>
      <c r="E46" s="47"/>
      <c r="F46" s="47"/>
    </row>
    <row r="47" ht="20.1" customHeight="1" spans="1:6">
      <c r="A47" s="46" t="s">
        <v>127</v>
      </c>
      <c r="B47" s="42">
        <f t="shared" si="0"/>
        <v>0</v>
      </c>
      <c r="C47" s="47"/>
      <c r="D47" s="47"/>
      <c r="E47" s="47"/>
      <c r="F47" s="47"/>
    </row>
    <row r="48" ht="20.1" customHeight="1" spans="1:6">
      <c r="A48" s="46" t="s">
        <v>109</v>
      </c>
      <c r="B48" s="42">
        <f t="shared" si="0"/>
        <v>0</v>
      </c>
      <c r="C48" s="47"/>
      <c r="D48" s="47"/>
      <c r="E48" s="47"/>
      <c r="F48" s="47"/>
    </row>
    <row r="49" ht="20.1" customHeight="1" spans="1:6">
      <c r="A49" s="46" t="s">
        <v>128</v>
      </c>
      <c r="B49" s="42">
        <f t="shared" si="0"/>
        <v>35</v>
      </c>
      <c r="C49" s="47">
        <v>35</v>
      </c>
      <c r="D49" s="47"/>
      <c r="E49" s="47"/>
      <c r="F49" s="47"/>
    </row>
    <row r="50" ht="20.1" customHeight="1" spans="1:6">
      <c r="A50" s="44" t="s">
        <v>129</v>
      </c>
      <c r="B50" s="42">
        <f t="shared" si="0"/>
        <v>10</v>
      </c>
      <c r="C50" s="45">
        <f>SUM(C51,C52,C53,C54,C55,C56,C57,C58,C59,C60)</f>
        <v>10</v>
      </c>
      <c r="D50" s="45">
        <f>SUM(D51,D52,D53,D54,D55,D56,D57,D58,D59,D60)</f>
        <v>0</v>
      </c>
      <c r="E50" s="45">
        <f>SUM(E51,E52,E53,E54,E55,E56,E57,E58,E59,E60)</f>
        <v>0</v>
      </c>
      <c r="F50" s="45">
        <f>SUM(F51,F52,F53,F54,F55,F56,F57,F58,F59,F60)</f>
        <v>0</v>
      </c>
    </row>
    <row r="51" ht="20.1" customHeight="1" spans="1:6">
      <c r="A51" s="46" t="s">
        <v>100</v>
      </c>
      <c r="B51" s="42">
        <f t="shared" si="0"/>
        <v>0</v>
      </c>
      <c r="C51" s="47"/>
      <c r="D51" s="47"/>
      <c r="E51" s="47"/>
      <c r="F51" s="47"/>
    </row>
    <row r="52" ht="20.1" customHeight="1" spans="1:6">
      <c r="A52" s="46" t="s">
        <v>101</v>
      </c>
      <c r="B52" s="42">
        <f t="shared" si="0"/>
        <v>0</v>
      </c>
      <c r="C52" s="47"/>
      <c r="D52" s="47"/>
      <c r="E52" s="47"/>
      <c r="F52" s="47"/>
    </row>
    <row r="53" ht="20.1" customHeight="1" spans="1:6">
      <c r="A53" s="46" t="s">
        <v>102</v>
      </c>
      <c r="B53" s="42">
        <f t="shared" si="0"/>
        <v>0</v>
      </c>
      <c r="C53" s="47"/>
      <c r="D53" s="47"/>
      <c r="E53" s="47"/>
      <c r="F53" s="47"/>
    </row>
    <row r="54" ht="20.1" customHeight="1" spans="1:6">
      <c r="A54" s="46" t="s">
        <v>130</v>
      </c>
      <c r="B54" s="42">
        <f t="shared" si="0"/>
        <v>0</v>
      </c>
      <c r="C54" s="47"/>
      <c r="D54" s="47"/>
      <c r="E54" s="47"/>
      <c r="F54" s="47"/>
    </row>
    <row r="55" ht="20.1" customHeight="1" spans="1:6">
      <c r="A55" s="46" t="s">
        <v>131</v>
      </c>
      <c r="B55" s="42">
        <f t="shared" si="0"/>
        <v>0</v>
      </c>
      <c r="C55" s="47"/>
      <c r="D55" s="47"/>
      <c r="E55" s="47"/>
      <c r="F55" s="47"/>
    </row>
    <row r="56" ht="20.1" customHeight="1" spans="1:6">
      <c r="A56" s="46" t="s">
        <v>132</v>
      </c>
      <c r="B56" s="42">
        <f t="shared" si="0"/>
        <v>0</v>
      </c>
      <c r="C56" s="47"/>
      <c r="D56" s="47"/>
      <c r="E56" s="47"/>
      <c r="F56" s="47"/>
    </row>
    <row r="57" ht="20.1" customHeight="1" spans="1:6">
      <c r="A57" s="46" t="s">
        <v>133</v>
      </c>
      <c r="B57" s="42">
        <f t="shared" si="0"/>
        <v>10</v>
      </c>
      <c r="C57" s="47">
        <v>10</v>
      </c>
      <c r="D57" s="47"/>
      <c r="E57" s="47"/>
      <c r="F57" s="47"/>
    </row>
    <row r="58" ht="20.1" customHeight="1" spans="1:6">
      <c r="A58" s="46" t="s">
        <v>134</v>
      </c>
      <c r="B58" s="42">
        <f t="shared" si="0"/>
        <v>0</v>
      </c>
      <c r="C58" s="47"/>
      <c r="D58" s="47"/>
      <c r="E58" s="47"/>
      <c r="F58" s="47"/>
    </row>
    <row r="59" ht="20.1" customHeight="1" spans="1:6">
      <c r="A59" s="46" t="s">
        <v>109</v>
      </c>
      <c r="B59" s="42">
        <f t="shared" si="0"/>
        <v>0</v>
      </c>
      <c r="C59" s="47"/>
      <c r="D59" s="47"/>
      <c r="E59" s="47"/>
      <c r="F59" s="47"/>
    </row>
    <row r="60" ht="20.1" customHeight="1" spans="1:6">
      <c r="A60" s="46" t="s">
        <v>135</v>
      </c>
      <c r="B60" s="42">
        <f t="shared" si="0"/>
        <v>0</v>
      </c>
      <c r="C60" s="47"/>
      <c r="D60" s="47"/>
      <c r="E60" s="47"/>
      <c r="F60" s="47"/>
    </row>
    <row r="61" ht="20.1" customHeight="1" spans="1:6">
      <c r="A61" s="44" t="s">
        <v>136</v>
      </c>
      <c r="B61" s="42">
        <f t="shared" si="0"/>
        <v>141</v>
      </c>
      <c r="C61" s="45">
        <f>SUM(C62,C63,C64,C65,C66,C67,C68,C69,C70,C71)</f>
        <v>85</v>
      </c>
      <c r="D61" s="45">
        <f>SUM(D62,D63,D64,D65,D66,D67,D68,D69,D70,D71)</f>
        <v>0</v>
      </c>
      <c r="E61" s="45">
        <f>SUM(E62,E63,E64,E65,E66,E67,E68,E69,E70,E71)</f>
        <v>0</v>
      </c>
      <c r="F61" s="45">
        <f>SUM(F62,F63,F64,F65,F66,F67,F68,F69,F70,F71)</f>
        <v>56</v>
      </c>
    </row>
    <row r="62" ht="19.5" customHeight="1" spans="1:6">
      <c r="A62" s="46" t="s">
        <v>100</v>
      </c>
      <c r="B62" s="42">
        <f t="shared" si="0"/>
        <v>0</v>
      </c>
      <c r="C62" s="47"/>
      <c r="D62" s="47"/>
      <c r="E62" s="47"/>
      <c r="F62" s="47"/>
    </row>
    <row r="63" ht="20.1" customHeight="1" spans="1:6">
      <c r="A63" s="46" t="s">
        <v>101</v>
      </c>
      <c r="B63" s="42">
        <f t="shared" si="0"/>
        <v>141</v>
      </c>
      <c r="C63" s="47">
        <v>85</v>
      </c>
      <c r="D63" s="47"/>
      <c r="E63" s="47"/>
      <c r="F63" s="47">
        <v>56</v>
      </c>
    </row>
    <row r="64" ht="20.1" customHeight="1" spans="1:6">
      <c r="A64" s="46" t="s">
        <v>102</v>
      </c>
      <c r="B64" s="42">
        <f t="shared" si="0"/>
        <v>0</v>
      </c>
      <c r="C64" s="47"/>
      <c r="D64" s="47"/>
      <c r="E64" s="47"/>
      <c r="F64" s="47"/>
    </row>
    <row r="65" ht="20.1" customHeight="1" spans="1:6">
      <c r="A65" s="46" t="s">
        <v>137</v>
      </c>
      <c r="B65" s="42">
        <f t="shared" si="0"/>
        <v>0</v>
      </c>
      <c r="C65" s="47"/>
      <c r="D65" s="47"/>
      <c r="E65" s="47"/>
      <c r="F65" s="47"/>
    </row>
    <row r="66" ht="20.1" customHeight="1" spans="1:6">
      <c r="A66" s="46" t="s">
        <v>138</v>
      </c>
      <c r="B66" s="42">
        <f t="shared" si="0"/>
        <v>0</v>
      </c>
      <c r="C66" s="47"/>
      <c r="D66" s="47"/>
      <c r="E66" s="47"/>
      <c r="F66" s="47"/>
    </row>
    <row r="67" ht="20.1" customHeight="1" spans="1:6">
      <c r="A67" s="46" t="s">
        <v>139</v>
      </c>
      <c r="B67" s="42">
        <f t="shared" si="0"/>
        <v>0</v>
      </c>
      <c r="C67" s="47"/>
      <c r="D67" s="47"/>
      <c r="E67" s="47"/>
      <c r="F67" s="47"/>
    </row>
    <row r="68" ht="20.1" customHeight="1" spans="1:6">
      <c r="A68" s="46" t="s">
        <v>140</v>
      </c>
      <c r="B68" s="42">
        <f t="shared" si="0"/>
        <v>0</v>
      </c>
      <c r="C68" s="47"/>
      <c r="D68" s="47"/>
      <c r="E68" s="47"/>
      <c r="F68" s="47"/>
    </row>
    <row r="69" ht="20.1" customHeight="1" spans="1:6">
      <c r="A69" s="46" t="s">
        <v>141</v>
      </c>
      <c r="B69" s="42">
        <f t="shared" si="0"/>
        <v>0</v>
      </c>
      <c r="C69" s="47"/>
      <c r="D69" s="47"/>
      <c r="E69" s="47"/>
      <c r="F69" s="47"/>
    </row>
    <row r="70" ht="20.1" customHeight="1" spans="1:6">
      <c r="A70" s="46" t="s">
        <v>109</v>
      </c>
      <c r="B70" s="42">
        <f t="shared" ref="B70:B133" si="1">C70+D70+E70+F70</f>
        <v>0</v>
      </c>
      <c r="C70" s="47"/>
      <c r="D70" s="47"/>
      <c r="E70" s="47"/>
      <c r="F70" s="47"/>
    </row>
    <row r="71" ht="20.1" customHeight="1" spans="1:6">
      <c r="A71" s="46" t="s">
        <v>142</v>
      </c>
      <c r="B71" s="42">
        <f t="shared" si="1"/>
        <v>0</v>
      </c>
      <c r="C71" s="47"/>
      <c r="D71" s="47"/>
      <c r="E71" s="47"/>
      <c r="F71" s="47"/>
    </row>
    <row r="72" ht="20.1" customHeight="1" spans="1:6">
      <c r="A72" s="44" t="s">
        <v>143</v>
      </c>
      <c r="B72" s="42">
        <f t="shared" si="1"/>
        <v>780</v>
      </c>
      <c r="C72" s="45">
        <f>SUM(C73,C74,C75,C76,C77,C78,C79)</f>
        <v>780</v>
      </c>
      <c r="D72" s="45">
        <f>SUM(D73,D74,D75,D76,D77,D78,D79)</f>
        <v>0</v>
      </c>
      <c r="E72" s="45">
        <f>SUM(E73,E74,E75,E76,E77,E78,E79)</f>
        <v>0</v>
      </c>
      <c r="F72" s="45">
        <f>SUM(F73,F74,F75,F76,F77,F78,F79)</f>
        <v>0</v>
      </c>
    </row>
    <row r="73" ht="20.1" customHeight="1" spans="1:6">
      <c r="A73" s="46" t="s">
        <v>100</v>
      </c>
      <c r="B73" s="42">
        <f t="shared" si="1"/>
        <v>0</v>
      </c>
      <c r="C73" s="47"/>
      <c r="D73" s="47"/>
      <c r="E73" s="47"/>
      <c r="F73" s="47"/>
    </row>
    <row r="74" ht="20.1" customHeight="1" spans="1:6">
      <c r="A74" s="46" t="s">
        <v>101</v>
      </c>
      <c r="B74" s="42">
        <f t="shared" si="1"/>
        <v>0</v>
      </c>
      <c r="C74" s="47"/>
      <c r="D74" s="47"/>
      <c r="E74" s="47"/>
      <c r="F74" s="47"/>
    </row>
    <row r="75" ht="20.1" customHeight="1" spans="1:6">
      <c r="A75" s="46" t="s">
        <v>102</v>
      </c>
      <c r="B75" s="42">
        <f t="shared" si="1"/>
        <v>0</v>
      </c>
      <c r="C75" s="47"/>
      <c r="D75" s="47"/>
      <c r="E75" s="47"/>
      <c r="F75" s="47"/>
    </row>
    <row r="76" ht="20.1" customHeight="1" spans="1:6">
      <c r="A76" s="46" t="s">
        <v>140</v>
      </c>
      <c r="B76" s="42">
        <f t="shared" si="1"/>
        <v>780</v>
      </c>
      <c r="C76" s="47">
        <v>780</v>
      </c>
      <c r="D76" s="47"/>
      <c r="E76" s="47"/>
      <c r="F76" s="47"/>
    </row>
    <row r="77" ht="20.1" customHeight="1" spans="1:6">
      <c r="A77" s="46" t="s">
        <v>144</v>
      </c>
      <c r="B77" s="42">
        <f t="shared" si="1"/>
        <v>0</v>
      </c>
      <c r="C77" s="47"/>
      <c r="D77" s="47"/>
      <c r="E77" s="47"/>
      <c r="F77" s="47"/>
    </row>
    <row r="78" ht="20.1" customHeight="1" spans="1:6">
      <c r="A78" s="46" t="s">
        <v>109</v>
      </c>
      <c r="B78" s="42">
        <f t="shared" si="1"/>
        <v>0</v>
      </c>
      <c r="C78" s="47"/>
      <c r="D78" s="47"/>
      <c r="E78" s="47"/>
      <c r="F78" s="47"/>
    </row>
    <row r="79" ht="20.1" customHeight="1" spans="1:6">
      <c r="A79" s="46" t="s">
        <v>145</v>
      </c>
      <c r="B79" s="42">
        <f t="shared" si="1"/>
        <v>0</v>
      </c>
      <c r="C79" s="47"/>
      <c r="D79" s="47"/>
      <c r="E79" s="47"/>
      <c r="F79" s="47"/>
    </row>
    <row r="80" ht="20.1" customHeight="1" spans="1:6">
      <c r="A80" s="44" t="s">
        <v>146</v>
      </c>
      <c r="B80" s="42">
        <f t="shared" si="1"/>
        <v>0</v>
      </c>
      <c r="C80" s="45">
        <f>SUM(C81,C82,C83,C84,C85,C86,C87,C88)</f>
        <v>0</v>
      </c>
      <c r="D80" s="45">
        <f>SUM(D81,D82,D83,D84,D85,D86,D87,D88)</f>
        <v>0</v>
      </c>
      <c r="E80" s="45">
        <f>SUM(E81,E82,E83,E84,E85,E86,E87,E88)</f>
        <v>0</v>
      </c>
      <c r="F80" s="45">
        <f>SUM(F81,F82,F83,F84,F85,F86,F87,F88)</f>
        <v>0</v>
      </c>
    </row>
    <row r="81" ht="20.1" customHeight="1" spans="1:6">
      <c r="A81" s="46" t="s">
        <v>100</v>
      </c>
      <c r="B81" s="42">
        <f t="shared" si="1"/>
        <v>0</v>
      </c>
      <c r="C81" s="47"/>
      <c r="D81" s="47"/>
      <c r="E81" s="47"/>
      <c r="F81" s="47"/>
    </row>
    <row r="82" ht="20.1" customHeight="1" spans="1:6">
      <c r="A82" s="46" t="s">
        <v>101</v>
      </c>
      <c r="B82" s="42">
        <f t="shared" si="1"/>
        <v>0</v>
      </c>
      <c r="C82" s="47"/>
      <c r="D82" s="47"/>
      <c r="E82" s="47"/>
      <c r="F82" s="47"/>
    </row>
    <row r="83" ht="20.1" customHeight="1" spans="1:6">
      <c r="A83" s="46" t="s">
        <v>102</v>
      </c>
      <c r="B83" s="42">
        <f t="shared" si="1"/>
        <v>0</v>
      </c>
      <c r="C83" s="47"/>
      <c r="D83" s="47"/>
      <c r="E83" s="47"/>
      <c r="F83" s="47"/>
    </row>
    <row r="84" ht="20.1" customHeight="1" spans="1:6">
      <c r="A84" s="46" t="s">
        <v>147</v>
      </c>
      <c r="B84" s="42">
        <f t="shared" si="1"/>
        <v>0</v>
      </c>
      <c r="C84" s="47"/>
      <c r="D84" s="47"/>
      <c r="E84" s="47"/>
      <c r="F84" s="47"/>
    </row>
    <row r="85" ht="20.1" customHeight="1" spans="1:6">
      <c r="A85" s="46" t="s">
        <v>148</v>
      </c>
      <c r="B85" s="42">
        <f t="shared" si="1"/>
        <v>0</v>
      </c>
      <c r="C85" s="47"/>
      <c r="D85" s="47"/>
      <c r="E85" s="47"/>
      <c r="F85" s="47"/>
    </row>
    <row r="86" ht="20.1" customHeight="1" spans="1:6">
      <c r="A86" s="46" t="s">
        <v>140</v>
      </c>
      <c r="B86" s="42">
        <f t="shared" si="1"/>
        <v>0</v>
      </c>
      <c r="C86" s="47"/>
      <c r="D86" s="47"/>
      <c r="E86" s="47"/>
      <c r="F86" s="47"/>
    </row>
    <row r="87" ht="20.1" customHeight="1" spans="1:6">
      <c r="A87" s="46" t="s">
        <v>109</v>
      </c>
      <c r="B87" s="42">
        <f t="shared" si="1"/>
        <v>0</v>
      </c>
      <c r="C87" s="47"/>
      <c r="D87" s="47"/>
      <c r="E87" s="47"/>
      <c r="F87" s="47"/>
    </row>
    <row r="88" ht="20.1" customHeight="1" spans="1:6">
      <c r="A88" s="46" t="s">
        <v>149</v>
      </c>
      <c r="B88" s="42">
        <f t="shared" si="1"/>
        <v>0</v>
      </c>
      <c r="C88" s="47"/>
      <c r="D88" s="47"/>
      <c r="E88" s="47"/>
      <c r="F88" s="47"/>
    </row>
    <row r="89" ht="20.1" customHeight="1" spans="1:6">
      <c r="A89" s="44" t="s">
        <v>150</v>
      </c>
      <c r="B89" s="42">
        <f t="shared" si="1"/>
        <v>0</v>
      </c>
      <c r="C89" s="45">
        <f>SUM(C90,C91,C92,C93,C94,C95,C96,C97,C98,C99,C100,C101)</f>
        <v>0</v>
      </c>
      <c r="D89" s="45">
        <f>SUM(D90,D91,D92,D93,D94,D95,D96,D97,D98,D99,D100,D101)</f>
        <v>0</v>
      </c>
      <c r="E89" s="45">
        <f>SUM(E90,E91,E92,E93,E94,E95,E96,E97,E98,E99,E100,E101)</f>
        <v>0</v>
      </c>
      <c r="F89" s="45">
        <f>SUM(F90,F91,F92,F93,F94,F95,F96,F97,F98,F99,F100,F101)</f>
        <v>0</v>
      </c>
    </row>
    <row r="90" ht="20.1" customHeight="1" spans="1:6">
      <c r="A90" s="46" t="s">
        <v>100</v>
      </c>
      <c r="B90" s="42">
        <f t="shared" si="1"/>
        <v>0</v>
      </c>
      <c r="C90" s="47"/>
      <c r="D90" s="47"/>
      <c r="E90" s="47"/>
      <c r="F90" s="47"/>
    </row>
    <row r="91" ht="20.1" customHeight="1" spans="1:6">
      <c r="A91" s="46" t="s">
        <v>101</v>
      </c>
      <c r="B91" s="42">
        <f t="shared" si="1"/>
        <v>0</v>
      </c>
      <c r="C91" s="47"/>
      <c r="D91" s="47"/>
      <c r="E91" s="47"/>
      <c r="F91" s="47"/>
    </row>
    <row r="92" ht="20.1" customHeight="1" spans="1:6">
      <c r="A92" s="46" t="s">
        <v>102</v>
      </c>
      <c r="B92" s="42">
        <f t="shared" si="1"/>
        <v>0</v>
      </c>
      <c r="C92" s="47"/>
      <c r="D92" s="47"/>
      <c r="E92" s="47"/>
      <c r="F92" s="47"/>
    </row>
    <row r="93" ht="20.1" customHeight="1" spans="1:6">
      <c r="A93" s="46" t="s">
        <v>151</v>
      </c>
      <c r="B93" s="42">
        <f t="shared" si="1"/>
        <v>0</v>
      </c>
      <c r="C93" s="47"/>
      <c r="D93" s="47"/>
      <c r="E93" s="47"/>
      <c r="F93" s="47"/>
    </row>
    <row r="94" ht="20.1" customHeight="1" spans="1:6">
      <c r="A94" s="46" t="s">
        <v>152</v>
      </c>
      <c r="B94" s="42">
        <f t="shared" si="1"/>
        <v>0</v>
      </c>
      <c r="C94" s="47"/>
      <c r="D94" s="47"/>
      <c r="E94" s="47"/>
      <c r="F94" s="47"/>
    </row>
    <row r="95" ht="20.1" customHeight="1" spans="1:6">
      <c r="A95" s="46" t="s">
        <v>140</v>
      </c>
      <c r="B95" s="42">
        <f t="shared" si="1"/>
        <v>0</v>
      </c>
      <c r="C95" s="47"/>
      <c r="D95" s="47"/>
      <c r="E95" s="47"/>
      <c r="F95" s="47"/>
    </row>
    <row r="96" ht="20.1" customHeight="1" spans="1:6">
      <c r="A96" s="46" t="s">
        <v>153</v>
      </c>
      <c r="B96" s="42">
        <f t="shared" si="1"/>
        <v>0</v>
      </c>
      <c r="C96" s="47"/>
      <c r="D96" s="47"/>
      <c r="E96" s="47"/>
      <c r="F96" s="47"/>
    </row>
    <row r="97" ht="20.1" customHeight="1" spans="1:6">
      <c r="A97" s="46" t="s">
        <v>154</v>
      </c>
      <c r="B97" s="42">
        <f t="shared" si="1"/>
        <v>0</v>
      </c>
      <c r="C97" s="47"/>
      <c r="D97" s="47"/>
      <c r="E97" s="47"/>
      <c r="F97" s="47"/>
    </row>
    <row r="98" ht="20.1" customHeight="1" spans="1:6">
      <c r="A98" s="46" t="s">
        <v>155</v>
      </c>
      <c r="B98" s="42">
        <f t="shared" si="1"/>
        <v>0</v>
      </c>
      <c r="C98" s="47"/>
      <c r="D98" s="47"/>
      <c r="E98" s="47"/>
      <c r="F98" s="47"/>
    </row>
    <row r="99" ht="20.1" customHeight="1" spans="1:6">
      <c r="A99" s="46" t="s">
        <v>156</v>
      </c>
      <c r="B99" s="42">
        <f t="shared" si="1"/>
        <v>0</v>
      </c>
      <c r="C99" s="47"/>
      <c r="D99" s="47"/>
      <c r="E99" s="47"/>
      <c r="F99" s="47"/>
    </row>
    <row r="100" ht="20.1" customHeight="1" spans="1:6">
      <c r="A100" s="46" t="s">
        <v>109</v>
      </c>
      <c r="B100" s="42">
        <f t="shared" si="1"/>
        <v>0</v>
      </c>
      <c r="C100" s="47"/>
      <c r="D100" s="47"/>
      <c r="E100" s="47"/>
      <c r="F100" s="47"/>
    </row>
    <row r="101" ht="20.1" customHeight="1" spans="1:6">
      <c r="A101" s="46" t="s">
        <v>157</v>
      </c>
      <c r="B101" s="42">
        <f t="shared" si="1"/>
        <v>0</v>
      </c>
      <c r="C101" s="47"/>
      <c r="D101" s="47"/>
      <c r="E101" s="47"/>
      <c r="F101" s="47"/>
    </row>
    <row r="102" ht="20.1" customHeight="1" spans="1:6">
      <c r="A102" s="44" t="s">
        <v>158</v>
      </c>
      <c r="B102" s="42">
        <f t="shared" si="1"/>
        <v>0</v>
      </c>
      <c r="C102" s="45">
        <f>SUM(C103,C104,C105,C106,C107,C108,C109,C110)</f>
        <v>0</v>
      </c>
      <c r="D102" s="45">
        <f>SUM(D103,D104,D105,D106,D107,D108,D109,D110)</f>
        <v>0</v>
      </c>
      <c r="E102" s="45">
        <f>SUM(E103,E104,E105,E106,E107,E108,E109,E110)</f>
        <v>0</v>
      </c>
      <c r="F102" s="45">
        <f>SUM(F103,F104,F105,F106,F107,F108,F109,F110)</f>
        <v>0</v>
      </c>
    </row>
    <row r="103" ht="20.1" customHeight="1" spans="1:6">
      <c r="A103" s="46" t="s">
        <v>100</v>
      </c>
      <c r="B103" s="42">
        <f t="shared" si="1"/>
        <v>0</v>
      </c>
      <c r="C103" s="47"/>
      <c r="D103" s="47"/>
      <c r="E103" s="47"/>
      <c r="F103" s="47"/>
    </row>
    <row r="104" ht="20.1" customHeight="1" spans="1:6">
      <c r="A104" s="46" t="s">
        <v>101</v>
      </c>
      <c r="B104" s="42">
        <f t="shared" si="1"/>
        <v>0</v>
      </c>
      <c r="C104" s="47"/>
      <c r="D104" s="47"/>
      <c r="E104" s="47"/>
      <c r="F104" s="47"/>
    </row>
    <row r="105" ht="20.1" customHeight="1" spans="1:6">
      <c r="A105" s="46" t="s">
        <v>102</v>
      </c>
      <c r="B105" s="42">
        <f t="shared" si="1"/>
        <v>0</v>
      </c>
      <c r="C105" s="47"/>
      <c r="D105" s="47"/>
      <c r="E105" s="47"/>
      <c r="F105" s="47"/>
    </row>
    <row r="106" ht="20.1" customHeight="1" spans="1:6">
      <c r="A106" s="46" t="s">
        <v>159</v>
      </c>
      <c r="B106" s="42">
        <f t="shared" si="1"/>
        <v>0</v>
      </c>
      <c r="C106" s="47"/>
      <c r="D106" s="47"/>
      <c r="E106" s="47"/>
      <c r="F106" s="47"/>
    </row>
    <row r="107" ht="20.1" customHeight="1" spans="1:6">
      <c r="A107" s="46" t="s">
        <v>160</v>
      </c>
      <c r="B107" s="42">
        <f t="shared" si="1"/>
        <v>0</v>
      </c>
      <c r="C107" s="47"/>
      <c r="D107" s="47"/>
      <c r="E107" s="47"/>
      <c r="F107" s="47"/>
    </row>
    <row r="108" ht="20.1" customHeight="1" spans="1:6">
      <c r="A108" s="46" t="s">
        <v>161</v>
      </c>
      <c r="B108" s="42">
        <f t="shared" si="1"/>
        <v>0</v>
      </c>
      <c r="C108" s="47"/>
      <c r="D108" s="47"/>
      <c r="E108" s="47"/>
      <c r="F108" s="47"/>
    </row>
    <row r="109" ht="20.1" customHeight="1" spans="1:6">
      <c r="A109" s="46" t="s">
        <v>109</v>
      </c>
      <c r="B109" s="42">
        <f t="shared" si="1"/>
        <v>0</v>
      </c>
      <c r="C109" s="47"/>
      <c r="D109" s="47"/>
      <c r="E109" s="47"/>
      <c r="F109" s="47"/>
    </row>
    <row r="110" ht="20.1" customHeight="1" spans="1:6">
      <c r="A110" s="46" t="s">
        <v>162</v>
      </c>
      <c r="B110" s="42">
        <f t="shared" si="1"/>
        <v>0</v>
      </c>
      <c r="C110" s="47"/>
      <c r="D110" s="47"/>
      <c r="E110" s="47"/>
      <c r="F110" s="47"/>
    </row>
    <row r="111" ht="20.1" customHeight="1" spans="1:6">
      <c r="A111" s="44" t="s">
        <v>163</v>
      </c>
      <c r="B111" s="42">
        <f t="shared" si="1"/>
        <v>100</v>
      </c>
      <c r="C111" s="45">
        <f>SUM(C112,C113,C114,C115,C116,C117,C118,C119,C120,C121)</f>
        <v>100</v>
      </c>
      <c r="D111" s="45">
        <f>SUM(D112,D113,D114,D115,D116,D117,D118,D119,D120,D121)</f>
        <v>0</v>
      </c>
      <c r="E111" s="45">
        <f>SUM(E112,E113,E114,E115,E116,E117,E118,E119,E120,E121)</f>
        <v>0</v>
      </c>
      <c r="F111" s="45">
        <f>SUM(F112,F113,F114,F115,F116,F117,F118,F119,F120,F121)</f>
        <v>0</v>
      </c>
    </row>
    <row r="112" ht="20.1" customHeight="1" spans="1:6">
      <c r="A112" s="46" t="s">
        <v>100</v>
      </c>
      <c r="B112" s="42">
        <f t="shared" si="1"/>
        <v>0</v>
      </c>
      <c r="C112" s="47"/>
      <c r="D112" s="47"/>
      <c r="E112" s="47"/>
      <c r="F112" s="47"/>
    </row>
    <row r="113" ht="20.1" customHeight="1" spans="1:6">
      <c r="A113" s="46" t="s">
        <v>101</v>
      </c>
      <c r="B113" s="42">
        <f t="shared" si="1"/>
        <v>0</v>
      </c>
      <c r="C113" s="47"/>
      <c r="D113" s="47"/>
      <c r="E113" s="47"/>
      <c r="F113" s="47"/>
    </row>
    <row r="114" ht="20.1" customHeight="1" spans="1:6">
      <c r="A114" s="46" t="s">
        <v>102</v>
      </c>
      <c r="B114" s="42">
        <f t="shared" si="1"/>
        <v>0</v>
      </c>
      <c r="C114" s="47"/>
      <c r="D114" s="47"/>
      <c r="E114" s="47"/>
      <c r="F114" s="47"/>
    </row>
    <row r="115" ht="20.1" customHeight="1" spans="1:6">
      <c r="A115" s="46" t="s">
        <v>164</v>
      </c>
      <c r="B115" s="42">
        <f t="shared" si="1"/>
        <v>0</v>
      </c>
      <c r="C115" s="47"/>
      <c r="D115" s="47"/>
      <c r="E115" s="47"/>
      <c r="F115" s="47"/>
    </row>
    <row r="116" ht="20.1" customHeight="1" spans="1:6">
      <c r="A116" s="46" t="s">
        <v>165</v>
      </c>
      <c r="B116" s="42">
        <f t="shared" si="1"/>
        <v>0</v>
      </c>
      <c r="C116" s="47"/>
      <c r="D116" s="47"/>
      <c r="E116" s="47"/>
      <c r="F116" s="47"/>
    </row>
    <row r="117" ht="20.1" customHeight="1" spans="1:6">
      <c r="A117" s="46" t="s">
        <v>166</v>
      </c>
      <c r="B117" s="42">
        <f t="shared" si="1"/>
        <v>0</v>
      </c>
      <c r="C117" s="47"/>
      <c r="D117" s="47"/>
      <c r="E117" s="47"/>
      <c r="F117" s="47"/>
    </row>
    <row r="118" ht="20.1" customHeight="1" spans="1:6">
      <c r="A118" s="46" t="s">
        <v>167</v>
      </c>
      <c r="B118" s="42">
        <f t="shared" si="1"/>
        <v>0</v>
      </c>
      <c r="C118" s="47"/>
      <c r="D118" s="47"/>
      <c r="E118" s="47"/>
      <c r="F118" s="47"/>
    </row>
    <row r="119" ht="20.1" customHeight="1" spans="1:6">
      <c r="A119" s="46" t="s">
        <v>168</v>
      </c>
      <c r="B119" s="42">
        <f t="shared" si="1"/>
        <v>100</v>
      </c>
      <c r="C119" s="47">
        <v>100</v>
      </c>
      <c r="D119" s="47"/>
      <c r="E119" s="47"/>
      <c r="F119" s="47"/>
    </row>
    <row r="120" ht="20.1" customHeight="1" spans="1:6">
      <c r="A120" s="46" t="s">
        <v>109</v>
      </c>
      <c r="B120" s="42">
        <f t="shared" si="1"/>
        <v>0</v>
      </c>
      <c r="C120" s="47"/>
      <c r="D120" s="47"/>
      <c r="E120" s="47"/>
      <c r="F120" s="47"/>
    </row>
    <row r="121" ht="20.1" customHeight="1" spans="1:6">
      <c r="A121" s="46" t="s">
        <v>169</v>
      </c>
      <c r="B121" s="42">
        <f t="shared" si="1"/>
        <v>0</v>
      </c>
      <c r="C121" s="47"/>
      <c r="D121" s="47"/>
      <c r="E121" s="47"/>
      <c r="F121" s="47"/>
    </row>
    <row r="122" ht="20.1" customHeight="1" spans="1:6">
      <c r="A122" s="44" t="s">
        <v>170</v>
      </c>
      <c r="B122" s="42">
        <f t="shared" si="1"/>
        <v>0</v>
      </c>
      <c r="C122" s="45">
        <f>SUM(C123,C124,C125,C126,C127,C128,C129,C130,C131,C132,C133)</f>
        <v>0</v>
      </c>
      <c r="D122" s="45">
        <f>SUM(D123,D124,D125,D126,D127,D128,D129,D130,D131,D132,D133)</f>
        <v>0</v>
      </c>
      <c r="E122" s="45">
        <f>SUM(E123,E124,E125,E126,E127,E128,E129,E130,E131,E132,E133)</f>
        <v>0</v>
      </c>
      <c r="F122" s="45">
        <f>SUM(F123,F124,F125,F126,F127,F128,F129,F130,F131,F132,F133)</f>
        <v>0</v>
      </c>
    </row>
    <row r="123" ht="20.1" customHeight="1" spans="1:6">
      <c r="A123" s="46" t="s">
        <v>100</v>
      </c>
      <c r="B123" s="42">
        <f t="shared" si="1"/>
        <v>0</v>
      </c>
      <c r="C123" s="47"/>
      <c r="D123" s="47"/>
      <c r="E123" s="47"/>
      <c r="F123" s="47"/>
    </row>
    <row r="124" ht="20.1" customHeight="1" spans="1:6">
      <c r="A124" s="46" t="s">
        <v>101</v>
      </c>
      <c r="B124" s="42">
        <f t="shared" si="1"/>
        <v>0</v>
      </c>
      <c r="C124" s="47"/>
      <c r="D124" s="47"/>
      <c r="E124" s="47"/>
      <c r="F124" s="47"/>
    </row>
    <row r="125" ht="20.1" customHeight="1" spans="1:6">
      <c r="A125" s="46" t="s">
        <v>102</v>
      </c>
      <c r="B125" s="42">
        <f t="shared" si="1"/>
        <v>0</v>
      </c>
      <c r="C125" s="47"/>
      <c r="D125" s="47"/>
      <c r="E125" s="47"/>
      <c r="F125" s="47"/>
    </row>
    <row r="126" ht="20.1" customHeight="1" spans="1:6">
      <c r="A126" s="46" t="s">
        <v>171</v>
      </c>
      <c r="B126" s="42">
        <f t="shared" si="1"/>
        <v>0</v>
      </c>
      <c r="C126" s="47"/>
      <c r="D126" s="47"/>
      <c r="E126" s="47"/>
      <c r="F126" s="47"/>
    </row>
    <row r="127" ht="20.1" customHeight="1" spans="1:6">
      <c r="A127" s="46" t="s">
        <v>172</v>
      </c>
      <c r="B127" s="42">
        <f t="shared" si="1"/>
        <v>0</v>
      </c>
      <c r="C127" s="47"/>
      <c r="D127" s="47"/>
      <c r="E127" s="47"/>
      <c r="F127" s="47"/>
    </row>
    <row r="128" ht="20.1" customHeight="1" spans="1:6">
      <c r="A128" s="46" t="s">
        <v>173</v>
      </c>
      <c r="B128" s="42">
        <f t="shared" si="1"/>
        <v>0</v>
      </c>
      <c r="C128" s="47"/>
      <c r="D128" s="47"/>
      <c r="E128" s="47"/>
      <c r="F128" s="47"/>
    </row>
    <row r="129" ht="20.1" customHeight="1" spans="1:6">
      <c r="A129" s="46" t="s">
        <v>174</v>
      </c>
      <c r="B129" s="42">
        <f t="shared" si="1"/>
        <v>0</v>
      </c>
      <c r="C129" s="47"/>
      <c r="D129" s="47"/>
      <c r="E129" s="47"/>
      <c r="F129" s="47"/>
    </row>
    <row r="130" ht="20.1" customHeight="1" spans="1:6">
      <c r="A130" s="46" t="s">
        <v>175</v>
      </c>
      <c r="B130" s="42">
        <f t="shared" si="1"/>
        <v>0</v>
      </c>
      <c r="C130" s="47"/>
      <c r="D130" s="47"/>
      <c r="E130" s="47"/>
      <c r="F130" s="47"/>
    </row>
    <row r="131" ht="20.1" customHeight="1" spans="1:6">
      <c r="A131" s="46" t="s">
        <v>176</v>
      </c>
      <c r="B131" s="42">
        <f t="shared" si="1"/>
        <v>0</v>
      </c>
      <c r="C131" s="47"/>
      <c r="D131" s="47"/>
      <c r="E131" s="47"/>
      <c r="F131" s="47"/>
    </row>
    <row r="132" ht="20.1" customHeight="1" spans="1:6">
      <c r="A132" s="46" t="s">
        <v>109</v>
      </c>
      <c r="B132" s="42">
        <f t="shared" si="1"/>
        <v>0</v>
      </c>
      <c r="C132" s="47"/>
      <c r="D132" s="47"/>
      <c r="E132" s="47"/>
      <c r="F132" s="47"/>
    </row>
    <row r="133" ht="20.1" customHeight="1" spans="1:6">
      <c r="A133" s="46" t="s">
        <v>177</v>
      </c>
      <c r="B133" s="42">
        <f t="shared" si="1"/>
        <v>0</v>
      </c>
      <c r="C133" s="47"/>
      <c r="D133" s="47"/>
      <c r="E133" s="47"/>
      <c r="F133" s="47"/>
    </row>
    <row r="134" ht="20.1" customHeight="1" spans="1:6">
      <c r="A134" s="44" t="s">
        <v>178</v>
      </c>
      <c r="B134" s="42">
        <f t="shared" ref="B134:B197" si="2">C134+D134+E134+F134</f>
        <v>0</v>
      </c>
      <c r="C134" s="45">
        <f>SUM(C135,C136,C137,C138,C139,C140)</f>
        <v>0</v>
      </c>
      <c r="D134" s="45">
        <f>SUM(D135,D136,D137,D138,D139,D140)</f>
        <v>0</v>
      </c>
      <c r="E134" s="45">
        <f>SUM(E135,E136,E137,E138,E139,E140)</f>
        <v>0</v>
      </c>
      <c r="F134" s="45">
        <f>SUM(F135,F136,F137,F138,F139,F140)</f>
        <v>0</v>
      </c>
    </row>
    <row r="135" ht="20.1" customHeight="1" spans="1:6">
      <c r="A135" s="46" t="s">
        <v>100</v>
      </c>
      <c r="B135" s="42">
        <f t="shared" si="2"/>
        <v>0</v>
      </c>
      <c r="C135" s="47"/>
      <c r="D135" s="47"/>
      <c r="E135" s="47"/>
      <c r="F135" s="47"/>
    </row>
    <row r="136" ht="20.1" customHeight="1" spans="1:6">
      <c r="A136" s="46" t="s">
        <v>101</v>
      </c>
      <c r="B136" s="42">
        <f t="shared" si="2"/>
        <v>0</v>
      </c>
      <c r="C136" s="47"/>
      <c r="D136" s="47"/>
      <c r="E136" s="47"/>
      <c r="F136" s="47"/>
    </row>
    <row r="137" ht="20.1" customHeight="1" spans="1:6">
      <c r="A137" s="46" t="s">
        <v>102</v>
      </c>
      <c r="B137" s="42">
        <f t="shared" si="2"/>
        <v>0</v>
      </c>
      <c r="C137" s="47"/>
      <c r="D137" s="47"/>
      <c r="E137" s="47"/>
      <c r="F137" s="47"/>
    </row>
    <row r="138" ht="20.1" customHeight="1" spans="1:6">
      <c r="A138" s="46" t="s">
        <v>179</v>
      </c>
      <c r="B138" s="42">
        <f t="shared" si="2"/>
        <v>0</v>
      </c>
      <c r="C138" s="47"/>
      <c r="D138" s="47"/>
      <c r="E138" s="47"/>
      <c r="F138" s="47"/>
    </row>
    <row r="139" ht="20.1" customHeight="1" spans="1:6">
      <c r="A139" s="46" t="s">
        <v>109</v>
      </c>
      <c r="B139" s="42">
        <f t="shared" si="2"/>
        <v>0</v>
      </c>
      <c r="C139" s="47"/>
      <c r="D139" s="47"/>
      <c r="E139" s="47"/>
      <c r="F139" s="47"/>
    </row>
    <row r="140" ht="20.1" customHeight="1" spans="1:6">
      <c r="A140" s="46" t="s">
        <v>180</v>
      </c>
      <c r="B140" s="42">
        <f t="shared" si="2"/>
        <v>0</v>
      </c>
      <c r="C140" s="47"/>
      <c r="D140" s="47"/>
      <c r="E140" s="47"/>
      <c r="F140" s="47"/>
    </row>
    <row r="141" ht="20.1" customHeight="1" spans="1:6">
      <c r="A141" s="44" t="s">
        <v>181</v>
      </c>
      <c r="B141" s="42">
        <f t="shared" si="2"/>
        <v>0</v>
      </c>
      <c r="C141" s="45">
        <f>SUM(C142,C143,C144,C145,C146,C147,C148)</f>
        <v>0</v>
      </c>
      <c r="D141" s="45">
        <f>SUM(D142,D143,D144,D145,D146,D147,D148)</f>
        <v>0</v>
      </c>
      <c r="E141" s="45">
        <f>SUM(E142,E143,E144,E145,E146,E147,E148)</f>
        <v>0</v>
      </c>
      <c r="F141" s="45">
        <f>SUM(F142,F143,F144,F145,F146,F147,F148)</f>
        <v>0</v>
      </c>
    </row>
    <row r="142" ht="20.1" customHeight="1" spans="1:6">
      <c r="A142" s="46" t="s">
        <v>100</v>
      </c>
      <c r="B142" s="42">
        <f t="shared" si="2"/>
        <v>0</v>
      </c>
      <c r="C142" s="47"/>
      <c r="D142" s="47"/>
      <c r="E142" s="47"/>
      <c r="F142" s="47"/>
    </row>
    <row r="143" ht="20.1" customHeight="1" spans="1:6">
      <c r="A143" s="46" t="s">
        <v>101</v>
      </c>
      <c r="B143" s="42">
        <f t="shared" si="2"/>
        <v>0</v>
      </c>
      <c r="C143" s="47"/>
      <c r="D143" s="47"/>
      <c r="E143" s="47"/>
      <c r="F143" s="47"/>
    </row>
    <row r="144" ht="20.1" customHeight="1" spans="1:6">
      <c r="A144" s="46" t="s">
        <v>102</v>
      </c>
      <c r="B144" s="42">
        <f t="shared" si="2"/>
        <v>0</v>
      </c>
      <c r="C144" s="47"/>
      <c r="D144" s="47"/>
      <c r="E144" s="47"/>
      <c r="F144" s="47"/>
    </row>
    <row r="145" ht="20.1" customHeight="1" spans="1:6">
      <c r="A145" s="46" t="s">
        <v>182</v>
      </c>
      <c r="B145" s="42">
        <f t="shared" si="2"/>
        <v>0</v>
      </c>
      <c r="C145" s="47"/>
      <c r="D145" s="47"/>
      <c r="E145" s="47"/>
      <c r="F145" s="47"/>
    </row>
    <row r="146" ht="20.1" customHeight="1" spans="1:6">
      <c r="A146" s="46" t="s">
        <v>183</v>
      </c>
      <c r="B146" s="42">
        <f t="shared" si="2"/>
        <v>0</v>
      </c>
      <c r="C146" s="47"/>
      <c r="D146" s="47"/>
      <c r="E146" s="47"/>
      <c r="F146" s="47"/>
    </row>
    <row r="147" ht="20.1" customHeight="1" spans="1:6">
      <c r="A147" s="46" t="s">
        <v>109</v>
      </c>
      <c r="B147" s="42">
        <f t="shared" si="2"/>
        <v>0</v>
      </c>
      <c r="C147" s="47"/>
      <c r="D147" s="47"/>
      <c r="E147" s="47"/>
      <c r="F147" s="47"/>
    </row>
    <row r="148" ht="20.1" customHeight="1" spans="1:6">
      <c r="A148" s="46" t="s">
        <v>184</v>
      </c>
      <c r="B148" s="42">
        <f t="shared" si="2"/>
        <v>0</v>
      </c>
      <c r="C148" s="47"/>
      <c r="D148" s="47"/>
      <c r="E148" s="47"/>
      <c r="F148" s="47"/>
    </row>
    <row r="149" ht="20.1" customHeight="1" spans="1:6">
      <c r="A149" s="44" t="s">
        <v>185</v>
      </c>
      <c r="B149" s="42">
        <f t="shared" si="2"/>
        <v>0</v>
      </c>
      <c r="C149" s="45">
        <f>SUM(C150,C151,C152,C153,C154)</f>
        <v>0</v>
      </c>
      <c r="D149" s="45">
        <f>SUM(D150,D151,D152,D153,D154)</f>
        <v>0</v>
      </c>
      <c r="E149" s="45">
        <f>SUM(E150,E151,E152,E153,E154)</f>
        <v>0</v>
      </c>
      <c r="F149" s="45">
        <f>SUM(F150,F151,F152,F153,F154)</f>
        <v>0</v>
      </c>
    </row>
    <row r="150" ht="20.1" customHeight="1" spans="1:6">
      <c r="A150" s="46" t="s">
        <v>100</v>
      </c>
      <c r="B150" s="42">
        <f t="shared" si="2"/>
        <v>0</v>
      </c>
      <c r="C150" s="47"/>
      <c r="D150" s="47"/>
      <c r="E150" s="47"/>
      <c r="F150" s="47"/>
    </row>
    <row r="151" ht="20.1" customHeight="1" spans="1:6">
      <c r="A151" s="46" t="s">
        <v>101</v>
      </c>
      <c r="B151" s="42">
        <f t="shared" si="2"/>
        <v>0</v>
      </c>
      <c r="C151" s="47"/>
      <c r="D151" s="47"/>
      <c r="E151" s="47"/>
      <c r="F151" s="47"/>
    </row>
    <row r="152" ht="20.1" customHeight="1" spans="1:6">
      <c r="A152" s="46" t="s">
        <v>102</v>
      </c>
      <c r="B152" s="42">
        <f t="shared" si="2"/>
        <v>0</v>
      </c>
      <c r="C152" s="47"/>
      <c r="D152" s="47"/>
      <c r="E152" s="47"/>
      <c r="F152" s="47"/>
    </row>
    <row r="153" ht="20.1" customHeight="1" spans="1:6">
      <c r="A153" s="46" t="s">
        <v>186</v>
      </c>
      <c r="B153" s="42">
        <f t="shared" si="2"/>
        <v>0</v>
      </c>
      <c r="C153" s="47"/>
      <c r="D153" s="47"/>
      <c r="E153" s="47"/>
      <c r="F153" s="47"/>
    </row>
    <row r="154" ht="20.1" customHeight="1" spans="1:6">
      <c r="A154" s="46" t="s">
        <v>187</v>
      </c>
      <c r="B154" s="42">
        <f t="shared" si="2"/>
        <v>0</v>
      </c>
      <c r="C154" s="47"/>
      <c r="D154" s="47"/>
      <c r="E154" s="47"/>
      <c r="F154" s="47"/>
    </row>
    <row r="155" ht="20.1" customHeight="1" spans="1:6">
      <c r="A155" s="44" t="s">
        <v>188</v>
      </c>
      <c r="B155" s="42">
        <f t="shared" si="2"/>
        <v>0</v>
      </c>
      <c r="C155" s="45">
        <f>SUM(C156,C157,C158,C159,C160,C161)</f>
        <v>0</v>
      </c>
      <c r="D155" s="45">
        <f>SUM(D156,D157,D158,D159,D160,D161)</f>
        <v>0</v>
      </c>
      <c r="E155" s="45">
        <f>SUM(E156,E157,E158,E159,E160,E161)</f>
        <v>0</v>
      </c>
      <c r="F155" s="45">
        <f>SUM(F156,F157,F158,F159,F160,F161)</f>
        <v>0</v>
      </c>
    </row>
    <row r="156" ht="20.1" customHeight="1" spans="1:6">
      <c r="A156" s="46" t="s">
        <v>100</v>
      </c>
      <c r="B156" s="42">
        <f t="shared" si="2"/>
        <v>0</v>
      </c>
      <c r="C156" s="47"/>
      <c r="D156" s="47"/>
      <c r="E156" s="47"/>
      <c r="F156" s="47"/>
    </row>
    <row r="157" ht="20.1" customHeight="1" spans="1:6">
      <c r="A157" s="46" t="s">
        <v>101</v>
      </c>
      <c r="B157" s="42">
        <f t="shared" si="2"/>
        <v>0</v>
      </c>
      <c r="C157" s="47"/>
      <c r="D157" s="47"/>
      <c r="E157" s="47"/>
      <c r="F157" s="47"/>
    </row>
    <row r="158" ht="20.1" customHeight="1" spans="1:6">
      <c r="A158" s="46" t="s">
        <v>102</v>
      </c>
      <c r="B158" s="42">
        <f t="shared" si="2"/>
        <v>0</v>
      </c>
      <c r="C158" s="47"/>
      <c r="D158" s="47"/>
      <c r="E158" s="47"/>
      <c r="F158" s="47"/>
    </row>
    <row r="159" ht="20.1" customHeight="1" spans="1:6">
      <c r="A159" s="46" t="s">
        <v>114</v>
      </c>
      <c r="B159" s="42">
        <f t="shared" si="2"/>
        <v>0</v>
      </c>
      <c r="C159" s="47"/>
      <c r="D159" s="47"/>
      <c r="E159" s="47"/>
      <c r="F159" s="47"/>
    </row>
    <row r="160" ht="20.1" customHeight="1" spans="1:6">
      <c r="A160" s="46" t="s">
        <v>109</v>
      </c>
      <c r="B160" s="42">
        <f t="shared" si="2"/>
        <v>0</v>
      </c>
      <c r="C160" s="47"/>
      <c r="D160" s="47"/>
      <c r="E160" s="47"/>
      <c r="F160" s="47"/>
    </row>
    <row r="161" ht="20.1" customHeight="1" spans="1:6">
      <c r="A161" s="46" t="s">
        <v>189</v>
      </c>
      <c r="B161" s="42">
        <f t="shared" si="2"/>
        <v>0</v>
      </c>
      <c r="C161" s="47"/>
      <c r="D161" s="47"/>
      <c r="E161" s="47"/>
      <c r="F161" s="47"/>
    </row>
    <row r="162" ht="20.1" customHeight="1" spans="1:6">
      <c r="A162" s="44" t="s">
        <v>190</v>
      </c>
      <c r="B162" s="42">
        <f t="shared" si="2"/>
        <v>0</v>
      </c>
      <c r="C162" s="45">
        <f>SUM(C163,C164,C165,C166,C167,C168)</f>
        <v>0</v>
      </c>
      <c r="D162" s="45">
        <f>SUM(D163,D164,D165,D166,D167,D168)</f>
        <v>0</v>
      </c>
      <c r="E162" s="45">
        <f>SUM(E163,E164,E165,E166,E167,E168)</f>
        <v>0</v>
      </c>
      <c r="F162" s="45">
        <f>SUM(F163,F164,F165,F166,F167,F168)</f>
        <v>0</v>
      </c>
    </row>
    <row r="163" ht="20.1" customHeight="1" spans="1:6">
      <c r="A163" s="46" t="s">
        <v>100</v>
      </c>
      <c r="B163" s="42">
        <f t="shared" si="2"/>
        <v>0</v>
      </c>
      <c r="C163" s="47"/>
      <c r="D163" s="47"/>
      <c r="E163" s="47"/>
      <c r="F163" s="47"/>
    </row>
    <row r="164" ht="20.1" customHeight="1" spans="1:6">
      <c r="A164" s="46" t="s">
        <v>101</v>
      </c>
      <c r="B164" s="42">
        <f t="shared" si="2"/>
        <v>0</v>
      </c>
      <c r="C164" s="47"/>
      <c r="D164" s="47"/>
      <c r="E164" s="47"/>
      <c r="F164" s="47"/>
    </row>
    <row r="165" ht="20.1" customHeight="1" spans="1:6">
      <c r="A165" s="46" t="s">
        <v>102</v>
      </c>
      <c r="B165" s="42">
        <f t="shared" si="2"/>
        <v>0</v>
      </c>
      <c r="C165" s="47"/>
      <c r="D165" s="47"/>
      <c r="E165" s="47"/>
      <c r="F165" s="47"/>
    </row>
    <row r="166" ht="20.1" customHeight="1" spans="1:6">
      <c r="A166" s="46" t="s">
        <v>191</v>
      </c>
      <c r="B166" s="42">
        <f t="shared" si="2"/>
        <v>0</v>
      </c>
      <c r="C166" s="47"/>
      <c r="D166" s="47"/>
      <c r="E166" s="47"/>
      <c r="F166" s="47"/>
    </row>
    <row r="167" ht="20.1" customHeight="1" spans="1:6">
      <c r="A167" s="46" t="s">
        <v>109</v>
      </c>
      <c r="B167" s="42">
        <f t="shared" si="2"/>
        <v>0</v>
      </c>
      <c r="C167" s="47"/>
      <c r="D167" s="47"/>
      <c r="E167" s="47"/>
      <c r="F167" s="47"/>
    </row>
    <row r="168" ht="20.1" customHeight="1" spans="1:6">
      <c r="A168" s="46" t="s">
        <v>192</v>
      </c>
      <c r="B168" s="42">
        <f t="shared" si="2"/>
        <v>0</v>
      </c>
      <c r="C168" s="47"/>
      <c r="D168" s="47"/>
      <c r="E168" s="47"/>
      <c r="F168" s="47"/>
    </row>
    <row r="169" ht="20.1" customHeight="1" spans="1:6">
      <c r="A169" s="44" t="s">
        <v>193</v>
      </c>
      <c r="B169" s="42">
        <f t="shared" si="2"/>
        <v>0</v>
      </c>
      <c r="C169" s="45">
        <f>SUM(C170,C171,C172,C173,C174,C175)</f>
        <v>0</v>
      </c>
      <c r="D169" s="45">
        <f>SUM(D170,D171,D172,D173,D174,D175)</f>
        <v>0</v>
      </c>
      <c r="E169" s="45">
        <f>SUM(E170,E171,E172,E173,E174,E175)</f>
        <v>0</v>
      </c>
      <c r="F169" s="45">
        <f>SUM(F170,F171,F172,F173,F174,F175)</f>
        <v>0</v>
      </c>
    </row>
    <row r="170" ht="20.1" customHeight="1" spans="1:6">
      <c r="A170" s="46" t="s">
        <v>100</v>
      </c>
      <c r="B170" s="42">
        <f t="shared" si="2"/>
        <v>0</v>
      </c>
      <c r="C170" s="47"/>
      <c r="D170" s="47"/>
      <c r="E170" s="47"/>
      <c r="F170" s="47"/>
    </row>
    <row r="171" ht="20.1" customHeight="1" spans="1:6">
      <c r="A171" s="46" t="s">
        <v>101</v>
      </c>
      <c r="B171" s="42">
        <f t="shared" si="2"/>
        <v>0</v>
      </c>
      <c r="C171" s="47"/>
      <c r="D171" s="47"/>
      <c r="E171" s="47"/>
      <c r="F171" s="47"/>
    </row>
    <row r="172" ht="20.1" customHeight="1" spans="1:6">
      <c r="A172" s="46" t="s">
        <v>102</v>
      </c>
      <c r="B172" s="42">
        <f t="shared" si="2"/>
        <v>0</v>
      </c>
      <c r="C172" s="47"/>
      <c r="D172" s="47"/>
      <c r="E172" s="47"/>
      <c r="F172" s="47"/>
    </row>
    <row r="173" ht="20.1" customHeight="1" spans="1:6">
      <c r="A173" s="46" t="s">
        <v>194</v>
      </c>
      <c r="B173" s="42">
        <f t="shared" si="2"/>
        <v>0</v>
      </c>
      <c r="C173" s="47"/>
      <c r="D173" s="47"/>
      <c r="E173" s="47"/>
      <c r="F173" s="47"/>
    </row>
    <row r="174" ht="20.1" customHeight="1" spans="1:6">
      <c r="A174" s="46" t="s">
        <v>109</v>
      </c>
      <c r="B174" s="42">
        <f t="shared" si="2"/>
        <v>0</v>
      </c>
      <c r="C174" s="47"/>
      <c r="D174" s="47"/>
      <c r="E174" s="47"/>
      <c r="F174" s="47"/>
    </row>
    <row r="175" ht="20.1" customHeight="1" spans="1:6">
      <c r="A175" s="46" t="s">
        <v>195</v>
      </c>
      <c r="B175" s="42">
        <f t="shared" si="2"/>
        <v>0</v>
      </c>
      <c r="C175" s="47"/>
      <c r="D175" s="47"/>
      <c r="E175" s="47"/>
      <c r="F175" s="47"/>
    </row>
    <row r="176" ht="20.1" customHeight="1" spans="1:6">
      <c r="A176" s="44" t="s">
        <v>196</v>
      </c>
      <c r="B176" s="42">
        <f t="shared" si="2"/>
        <v>96</v>
      </c>
      <c r="C176" s="45">
        <f>SUM(C177,C178,C179,C180,C181,C182)</f>
        <v>96</v>
      </c>
      <c r="D176" s="45">
        <f>SUM(D177,D178,D179,D180,D181,D182)</f>
        <v>0</v>
      </c>
      <c r="E176" s="45">
        <f>SUM(E177,E178,E179,E180,E181,E182)</f>
        <v>0</v>
      </c>
      <c r="F176" s="45">
        <f>SUM(F177,F178,F179,F180,F181,F182)</f>
        <v>0</v>
      </c>
    </row>
    <row r="177" ht="20.1" customHeight="1" spans="1:6">
      <c r="A177" s="46" t="s">
        <v>100</v>
      </c>
      <c r="B177" s="42">
        <f t="shared" si="2"/>
        <v>0</v>
      </c>
      <c r="C177" s="47"/>
      <c r="D177" s="47"/>
      <c r="E177" s="47"/>
      <c r="F177" s="47"/>
    </row>
    <row r="178" ht="20.1" customHeight="1" spans="1:6">
      <c r="A178" s="46" t="s">
        <v>101</v>
      </c>
      <c r="B178" s="42">
        <f t="shared" si="2"/>
        <v>96</v>
      </c>
      <c r="C178" s="47">
        <v>96</v>
      </c>
      <c r="D178" s="47"/>
      <c r="E178" s="47"/>
      <c r="F178" s="47"/>
    </row>
    <row r="179" ht="20.1" customHeight="1" spans="1:6">
      <c r="A179" s="46" t="s">
        <v>102</v>
      </c>
      <c r="B179" s="42">
        <f t="shared" si="2"/>
        <v>0</v>
      </c>
      <c r="C179" s="47"/>
      <c r="D179" s="47"/>
      <c r="E179" s="47"/>
      <c r="F179" s="47"/>
    </row>
    <row r="180" ht="20.1" customHeight="1" spans="1:6">
      <c r="A180" s="46" t="s">
        <v>197</v>
      </c>
      <c r="B180" s="42">
        <f t="shared" si="2"/>
        <v>0</v>
      </c>
      <c r="C180" s="47"/>
      <c r="D180" s="47"/>
      <c r="E180" s="47"/>
      <c r="F180" s="47"/>
    </row>
    <row r="181" ht="20.1" customHeight="1" spans="1:6">
      <c r="A181" s="46" t="s">
        <v>109</v>
      </c>
      <c r="B181" s="42">
        <f t="shared" si="2"/>
        <v>0</v>
      </c>
      <c r="C181" s="47"/>
      <c r="D181" s="47"/>
      <c r="E181" s="47"/>
      <c r="F181" s="47"/>
    </row>
    <row r="182" ht="20.1" customHeight="1" spans="1:6">
      <c r="A182" s="46" t="s">
        <v>198</v>
      </c>
      <c r="B182" s="42">
        <f t="shared" si="2"/>
        <v>0</v>
      </c>
      <c r="C182" s="47"/>
      <c r="D182" s="47"/>
      <c r="E182" s="47"/>
      <c r="F182" s="47"/>
    </row>
    <row r="183" ht="20.1" customHeight="1" spans="1:6">
      <c r="A183" s="44" t="s">
        <v>199</v>
      </c>
      <c r="B183" s="42">
        <f t="shared" si="2"/>
        <v>0</v>
      </c>
      <c r="C183" s="45">
        <f>SUM(C184,C185,C186,C187,C188,C189)</f>
        <v>0</v>
      </c>
      <c r="D183" s="45">
        <f>SUM(D184,D185,D186,D187,D188,D189)</f>
        <v>0</v>
      </c>
      <c r="E183" s="45">
        <f>SUM(E184,E185,E186,E187,E188,E189)</f>
        <v>0</v>
      </c>
      <c r="F183" s="45">
        <f>SUM(F184,F185,F186,F187,F188,F189)</f>
        <v>0</v>
      </c>
    </row>
    <row r="184" ht="19.5" customHeight="1" spans="1:6">
      <c r="A184" s="46" t="s">
        <v>100</v>
      </c>
      <c r="B184" s="42">
        <f t="shared" si="2"/>
        <v>0</v>
      </c>
      <c r="C184" s="47"/>
      <c r="D184" s="47"/>
      <c r="E184" s="47"/>
      <c r="F184" s="47"/>
    </row>
    <row r="185" ht="20.1" customHeight="1" spans="1:6">
      <c r="A185" s="46" t="s">
        <v>101</v>
      </c>
      <c r="B185" s="42">
        <f t="shared" si="2"/>
        <v>0</v>
      </c>
      <c r="C185" s="47"/>
      <c r="D185" s="47"/>
      <c r="E185" s="47"/>
      <c r="F185" s="47"/>
    </row>
    <row r="186" ht="20.1" customHeight="1" spans="1:6">
      <c r="A186" s="46" t="s">
        <v>102</v>
      </c>
      <c r="B186" s="42">
        <f t="shared" si="2"/>
        <v>0</v>
      </c>
      <c r="C186" s="47"/>
      <c r="D186" s="47"/>
      <c r="E186" s="47"/>
      <c r="F186" s="47"/>
    </row>
    <row r="187" ht="20.1" customHeight="1" spans="1:6">
      <c r="A187" s="46" t="s">
        <v>200</v>
      </c>
      <c r="B187" s="42">
        <f t="shared" si="2"/>
        <v>0</v>
      </c>
      <c r="C187" s="47"/>
      <c r="D187" s="47"/>
      <c r="E187" s="47"/>
      <c r="F187" s="47"/>
    </row>
    <row r="188" ht="20.1" customHeight="1" spans="1:6">
      <c r="A188" s="46" t="s">
        <v>109</v>
      </c>
      <c r="B188" s="42">
        <f t="shared" si="2"/>
        <v>0</v>
      </c>
      <c r="C188" s="47"/>
      <c r="D188" s="47"/>
      <c r="E188" s="47"/>
      <c r="F188" s="47"/>
    </row>
    <row r="189" ht="20.1" customHeight="1" spans="1:6">
      <c r="A189" s="46" t="s">
        <v>201</v>
      </c>
      <c r="B189" s="42">
        <f t="shared" si="2"/>
        <v>0</v>
      </c>
      <c r="C189" s="47"/>
      <c r="D189" s="47"/>
      <c r="E189" s="47"/>
      <c r="F189" s="47"/>
    </row>
    <row r="190" ht="20.1" customHeight="1" spans="1:6">
      <c r="A190" s="44" t="s">
        <v>202</v>
      </c>
      <c r="B190" s="42">
        <f t="shared" si="2"/>
        <v>0</v>
      </c>
      <c r="C190" s="45">
        <f>SUM(C191,C192,C193,C194,C195,C196,C197)</f>
        <v>0</v>
      </c>
      <c r="D190" s="45">
        <f>SUM(D191,D192,D193,D194,D195,D196,D197)</f>
        <v>0</v>
      </c>
      <c r="E190" s="45">
        <f>SUM(E191,E192,E193,E194,E195,E196,E197)</f>
        <v>0</v>
      </c>
      <c r="F190" s="45">
        <f>SUM(F191,F192,F193,F194,F195,F196,F197)</f>
        <v>0</v>
      </c>
    </row>
    <row r="191" ht="20.1" customHeight="1" spans="1:6">
      <c r="A191" s="46" t="s">
        <v>100</v>
      </c>
      <c r="B191" s="42">
        <f t="shared" si="2"/>
        <v>0</v>
      </c>
      <c r="C191" s="47"/>
      <c r="D191" s="47"/>
      <c r="E191" s="47"/>
      <c r="F191" s="47"/>
    </row>
    <row r="192" ht="20.1" customHeight="1" spans="1:6">
      <c r="A192" s="46" t="s">
        <v>101</v>
      </c>
      <c r="B192" s="42">
        <f t="shared" si="2"/>
        <v>0</v>
      </c>
      <c r="C192" s="47"/>
      <c r="D192" s="47"/>
      <c r="E192" s="47"/>
      <c r="F192" s="47"/>
    </row>
    <row r="193" ht="20.1" customHeight="1" spans="1:6">
      <c r="A193" s="46" t="s">
        <v>102</v>
      </c>
      <c r="B193" s="42">
        <f t="shared" si="2"/>
        <v>0</v>
      </c>
      <c r="C193" s="47"/>
      <c r="D193" s="47"/>
      <c r="E193" s="47"/>
      <c r="F193" s="47"/>
    </row>
    <row r="194" ht="20.1" customHeight="1" spans="1:6">
      <c r="A194" s="46" t="s">
        <v>203</v>
      </c>
      <c r="B194" s="42">
        <f t="shared" si="2"/>
        <v>0</v>
      </c>
      <c r="C194" s="47"/>
      <c r="D194" s="47"/>
      <c r="E194" s="47"/>
      <c r="F194" s="47"/>
    </row>
    <row r="195" ht="20.1" customHeight="1" spans="1:6">
      <c r="A195" s="46" t="s">
        <v>204</v>
      </c>
      <c r="B195" s="42">
        <f t="shared" si="2"/>
        <v>0</v>
      </c>
      <c r="C195" s="47"/>
      <c r="D195" s="47"/>
      <c r="E195" s="47"/>
      <c r="F195" s="47"/>
    </row>
    <row r="196" ht="20.1" customHeight="1" spans="1:6">
      <c r="A196" s="46" t="s">
        <v>109</v>
      </c>
      <c r="B196" s="42">
        <f t="shared" si="2"/>
        <v>0</v>
      </c>
      <c r="C196" s="47"/>
      <c r="D196" s="47"/>
      <c r="E196" s="47"/>
      <c r="F196" s="47"/>
    </row>
    <row r="197" ht="20.1" customHeight="1" spans="1:6">
      <c r="A197" s="46" t="s">
        <v>205</v>
      </c>
      <c r="B197" s="42">
        <f t="shared" si="2"/>
        <v>0</v>
      </c>
      <c r="C197" s="47"/>
      <c r="D197" s="47"/>
      <c r="E197" s="47"/>
      <c r="F197" s="47"/>
    </row>
    <row r="198" ht="20.1" customHeight="1" spans="1:6">
      <c r="A198" s="44" t="s">
        <v>206</v>
      </c>
      <c r="B198" s="42">
        <f t="shared" ref="B198:B261" si="3">C198+D198+E198+F198</f>
        <v>0</v>
      </c>
      <c r="C198" s="45">
        <f>SUM(C199,C200,C201,C202,C203)</f>
        <v>0</v>
      </c>
      <c r="D198" s="45">
        <f>SUM(D199,D200,D201,D202,D203)</f>
        <v>0</v>
      </c>
      <c r="E198" s="45">
        <f>SUM(E199,E200,E201,E202,E203)</f>
        <v>0</v>
      </c>
      <c r="F198" s="45">
        <f>SUM(F199,F200,F201,F202,F203)</f>
        <v>0</v>
      </c>
    </row>
    <row r="199" ht="20.1" customHeight="1" spans="1:6">
      <c r="A199" s="46" t="s">
        <v>100</v>
      </c>
      <c r="B199" s="42">
        <f t="shared" si="3"/>
        <v>0</v>
      </c>
      <c r="C199" s="47"/>
      <c r="D199" s="47"/>
      <c r="E199" s="47"/>
      <c r="F199" s="47"/>
    </row>
    <row r="200" ht="20.1" customHeight="1" spans="1:6">
      <c r="A200" s="46" t="s">
        <v>101</v>
      </c>
      <c r="B200" s="42">
        <f t="shared" si="3"/>
        <v>0</v>
      </c>
      <c r="C200" s="47"/>
      <c r="D200" s="47"/>
      <c r="E200" s="47"/>
      <c r="F200" s="47"/>
    </row>
    <row r="201" ht="20.1" customHeight="1" spans="1:6">
      <c r="A201" s="46" t="s">
        <v>102</v>
      </c>
      <c r="B201" s="42">
        <f t="shared" si="3"/>
        <v>0</v>
      </c>
      <c r="C201" s="47"/>
      <c r="D201" s="47"/>
      <c r="E201" s="47"/>
      <c r="F201" s="47"/>
    </row>
    <row r="202" ht="20.1" customHeight="1" spans="1:6">
      <c r="A202" s="46" t="s">
        <v>109</v>
      </c>
      <c r="B202" s="42">
        <f t="shared" si="3"/>
        <v>0</v>
      </c>
      <c r="C202" s="47"/>
      <c r="D202" s="47"/>
      <c r="E202" s="47"/>
      <c r="F202" s="47"/>
    </row>
    <row r="203" ht="20.1" customHeight="1" spans="1:6">
      <c r="A203" s="46" t="s">
        <v>207</v>
      </c>
      <c r="B203" s="42">
        <f t="shared" si="3"/>
        <v>0</v>
      </c>
      <c r="C203" s="47"/>
      <c r="D203" s="47"/>
      <c r="E203" s="47"/>
      <c r="F203" s="47"/>
    </row>
    <row r="204" ht="20.1" customHeight="1" spans="1:6">
      <c r="A204" s="44" t="s">
        <v>208</v>
      </c>
      <c r="B204" s="42">
        <f t="shared" si="3"/>
        <v>0</v>
      </c>
      <c r="C204" s="45">
        <f>SUM(C205,C206,C207,C208,C209)</f>
        <v>0</v>
      </c>
      <c r="D204" s="45">
        <f>SUM(D205,D206,D207,D208,D209)</f>
        <v>0</v>
      </c>
      <c r="E204" s="45">
        <f>SUM(E205,E206,E207,E208,E209)</f>
        <v>0</v>
      </c>
      <c r="F204" s="45">
        <f>SUM(F205,F206,F207,F208,F209)</f>
        <v>0</v>
      </c>
    </row>
    <row r="205" ht="20.1" customHeight="1" spans="1:6">
      <c r="A205" s="46" t="s">
        <v>100</v>
      </c>
      <c r="B205" s="42">
        <f t="shared" si="3"/>
        <v>0</v>
      </c>
      <c r="C205" s="47"/>
      <c r="D205" s="47"/>
      <c r="E205" s="47"/>
      <c r="F205" s="47"/>
    </row>
    <row r="206" ht="20.1" customHeight="1" spans="1:6">
      <c r="A206" s="46" t="s">
        <v>101</v>
      </c>
      <c r="B206" s="42">
        <f t="shared" si="3"/>
        <v>0</v>
      </c>
      <c r="C206" s="47"/>
      <c r="D206" s="47"/>
      <c r="E206" s="47"/>
      <c r="F206" s="47"/>
    </row>
    <row r="207" ht="20.1" customHeight="1" spans="1:6">
      <c r="A207" s="46" t="s">
        <v>102</v>
      </c>
      <c r="B207" s="42">
        <f t="shared" si="3"/>
        <v>0</v>
      </c>
      <c r="C207" s="47"/>
      <c r="D207" s="47"/>
      <c r="E207" s="47"/>
      <c r="F207" s="47"/>
    </row>
    <row r="208" ht="20.1" customHeight="1" spans="1:6">
      <c r="A208" s="46" t="s">
        <v>109</v>
      </c>
      <c r="B208" s="42">
        <f t="shared" si="3"/>
        <v>0</v>
      </c>
      <c r="C208" s="47"/>
      <c r="D208" s="47"/>
      <c r="E208" s="47"/>
      <c r="F208" s="47"/>
    </row>
    <row r="209" ht="20.1" customHeight="1" spans="1:6">
      <c r="A209" s="46" t="s">
        <v>209</v>
      </c>
      <c r="B209" s="42">
        <f t="shared" si="3"/>
        <v>0</v>
      </c>
      <c r="C209" s="47"/>
      <c r="D209" s="47"/>
      <c r="E209" s="47"/>
      <c r="F209" s="47"/>
    </row>
    <row r="210" ht="20.1" customHeight="1" spans="1:6">
      <c r="A210" s="44" t="s">
        <v>210</v>
      </c>
      <c r="B210" s="42">
        <f t="shared" si="3"/>
        <v>0</v>
      </c>
      <c r="C210" s="45">
        <f>SUM(C211,C212,C213,C214,C215,C216)</f>
        <v>0</v>
      </c>
      <c r="D210" s="45">
        <f>SUM(D211,D212,D213,D214,D215,D216)</f>
        <v>0</v>
      </c>
      <c r="E210" s="45">
        <f>SUM(E211,E212,E213,E214,E215,E216)</f>
        <v>0</v>
      </c>
      <c r="F210" s="45">
        <f>SUM(F211,F212,F213,F214,F215,F216)</f>
        <v>0</v>
      </c>
    </row>
    <row r="211" ht="20.1" customHeight="1" spans="1:6">
      <c r="A211" s="46" t="s">
        <v>100</v>
      </c>
      <c r="B211" s="42">
        <f t="shared" si="3"/>
        <v>0</v>
      </c>
      <c r="C211" s="47"/>
      <c r="D211" s="47"/>
      <c r="E211" s="47"/>
      <c r="F211" s="47"/>
    </row>
    <row r="212" ht="20.1" customHeight="1" spans="1:6">
      <c r="A212" s="46" t="s">
        <v>101</v>
      </c>
      <c r="B212" s="42">
        <f t="shared" si="3"/>
        <v>0</v>
      </c>
      <c r="C212" s="47"/>
      <c r="D212" s="47"/>
      <c r="E212" s="47"/>
      <c r="F212" s="47"/>
    </row>
    <row r="213" ht="20.1" customHeight="1" spans="1:6">
      <c r="A213" s="46" t="s">
        <v>102</v>
      </c>
      <c r="B213" s="42">
        <f t="shared" si="3"/>
        <v>0</v>
      </c>
      <c r="C213" s="47"/>
      <c r="D213" s="47"/>
      <c r="E213" s="47"/>
      <c r="F213" s="47"/>
    </row>
    <row r="214" ht="20.1" customHeight="1" spans="1:6">
      <c r="A214" s="46" t="s">
        <v>211</v>
      </c>
      <c r="B214" s="42">
        <f t="shared" si="3"/>
        <v>0</v>
      </c>
      <c r="C214" s="47"/>
      <c r="D214" s="47"/>
      <c r="E214" s="47"/>
      <c r="F214" s="47"/>
    </row>
    <row r="215" ht="20.1" customHeight="1" spans="1:6">
      <c r="A215" s="46" t="s">
        <v>109</v>
      </c>
      <c r="B215" s="42">
        <f t="shared" si="3"/>
        <v>0</v>
      </c>
      <c r="C215" s="47"/>
      <c r="D215" s="47"/>
      <c r="E215" s="47"/>
      <c r="F215" s="47"/>
    </row>
    <row r="216" ht="20.1" customHeight="1" spans="1:6">
      <c r="A216" s="46" t="s">
        <v>212</v>
      </c>
      <c r="B216" s="42">
        <f t="shared" si="3"/>
        <v>0</v>
      </c>
      <c r="C216" s="47"/>
      <c r="D216" s="47"/>
      <c r="E216" s="47"/>
      <c r="F216" s="47"/>
    </row>
    <row r="217" ht="20.1" customHeight="1" spans="1:6">
      <c r="A217" s="44" t="s">
        <v>213</v>
      </c>
      <c r="B217" s="42">
        <f t="shared" si="3"/>
        <v>0</v>
      </c>
      <c r="C217" s="45">
        <f>SUM(C218,C219,C220,C221,C222,C223,C224,C225,C226,C227,C228,C229,C230,C231)</f>
        <v>0</v>
      </c>
      <c r="D217" s="45">
        <f>SUM(D218,D219,D220,D221,D222,D223,D224,D225,D226,D227,D228,D229,D230,D231)</f>
        <v>0</v>
      </c>
      <c r="E217" s="45">
        <f>SUM(E218,E219,E220,E221,E222,E223,E224,E225,E226,E227,E228,E229,E230,E231)</f>
        <v>0</v>
      </c>
      <c r="F217" s="45">
        <f>SUM(F218,F219,F220,F221,F222,F223,F224,F225,F226,F227,F228,F229,F230,F231)</f>
        <v>0</v>
      </c>
    </row>
    <row r="218" ht="20.1" customHeight="1" spans="1:6">
      <c r="A218" s="46" t="s">
        <v>100</v>
      </c>
      <c r="B218" s="42">
        <f t="shared" si="3"/>
        <v>0</v>
      </c>
      <c r="C218" s="47"/>
      <c r="D218" s="47"/>
      <c r="E218" s="47"/>
      <c r="F218" s="47"/>
    </row>
    <row r="219" ht="20.1" customHeight="1" spans="1:6">
      <c r="A219" s="46" t="s">
        <v>101</v>
      </c>
      <c r="B219" s="42">
        <f t="shared" si="3"/>
        <v>0</v>
      </c>
      <c r="C219" s="47"/>
      <c r="D219" s="47"/>
      <c r="E219" s="47"/>
      <c r="F219" s="47"/>
    </row>
    <row r="220" ht="20.1" customHeight="1" spans="1:6">
      <c r="A220" s="46" t="s">
        <v>102</v>
      </c>
      <c r="B220" s="42">
        <f t="shared" si="3"/>
        <v>0</v>
      </c>
      <c r="C220" s="47"/>
      <c r="D220" s="47"/>
      <c r="E220" s="47"/>
      <c r="F220" s="47"/>
    </row>
    <row r="221" ht="20.1" customHeight="1" spans="1:6">
      <c r="A221" s="46" t="s">
        <v>214</v>
      </c>
      <c r="B221" s="42">
        <f t="shared" si="3"/>
        <v>0</v>
      </c>
      <c r="C221" s="47"/>
      <c r="D221" s="47"/>
      <c r="E221" s="47"/>
      <c r="F221" s="47"/>
    </row>
    <row r="222" ht="20.1" customHeight="1" spans="1:6">
      <c r="A222" s="46" t="s">
        <v>215</v>
      </c>
      <c r="B222" s="42">
        <f t="shared" si="3"/>
        <v>0</v>
      </c>
      <c r="C222" s="47"/>
      <c r="D222" s="47"/>
      <c r="E222" s="47"/>
      <c r="F222" s="47"/>
    </row>
    <row r="223" ht="20.1" customHeight="1" spans="1:6">
      <c r="A223" s="46" t="s">
        <v>140</v>
      </c>
      <c r="B223" s="42">
        <f t="shared" si="3"/>
        <v>0</v>
      </c>
      <c r="C223" s="47"/>
      <c r="D223" s="47"/>
      <c r="E223" s="47"/>
      <c r="F223" s="47"/>
    </row>
    <row r="224" ht="20.1" customHeight="1" spans="1:6">
      <c r="A224" s="46" t="s">
        <v>216</v>
      </c>
      <c r="B224" s="42">
        <f t="shared" si="3"/>
        <v>0</v>
      </c>
      <c r="C224" s="47"/>
      <c r="D224" s="47"/>
      <c r="E224" s="47"/>
      <c r="F224" s="47"/>
    </row>
    <row r="225" ht="20.1" customHeight="1" spans="1:6">
      <c r="A225" s="46" t="s">
        <v>217</v>
      </c>
      <c r="B225" s="42">
        <f t="shared" si="3"/>
        <v>0</v>
      </c>
      <c r="C225" s="47"/>
      <c r="D225" s="47"/>
      <c r="E225" s="47"/>
      <c r="F225" s="47"/>
    </row>
    <row r="226" ht="20.1" customHeight="1" spans="1:6">
      <c r="A226" s="46" t="s">
        <v>218</v>
      </c>
      <c r="B226" s="42">
        <f t="shared" si="3"/>
        <v>0</v>
      </c>
      <c r="C226" s="47"/>
      <c r="D226" s="47"/>
      <c r="E226" s="47"/>
      <c r="F226" s="47"/>
    </row>
    <row r="227" ht="20.1" customHeight="1" spans="1:6">
      <c r="A227" s="46" t="s">
        <v>219</v>
      </c>
      <c r="B227" s="42">
        <f t="shared" si="3"/>
        <v>0</v>
      </c>
      <c r="C227" s="47"/>
      <c r="D227" s="47"/>
      <c r="E227" s="47"/>
      <c r="F227" s="47"/>
    </row>
    <row r="228" ht="20.1" customHeight="1" spans="1:6">
      <c r="A228" s="46" t="s">
        <v>220</v>
      </c>
      <c r="B228" s="42">
        <f t="shared" si="3"/>
        <v>0</v>
      </c>
      <c r="C228" s="47"/>
      <c r="D228" s="47"/>
      <c r="E228" s="47"/>
      <c r="F228" s="47"/>
    </row>
    <row r="229" ht="20.1" customHeight="1" spans="1:6">
      <c r="A229" s="46" t="s">
        <v>221</v>
      </c>
      <c r="B229" s="42">
        <f t="shared" si="3"/>
        <v>0</v>
      </c>
      <c r="C229" s="47"/>
      <c r="D229" s="47"/>
      <c r="E229" s="47"/>
      <c r="F229" s="47"/>
    </row>
    <row r="230" ht="20.1" customHeight="1" spans="1:6">
      <c r="A230" s="46" t="s">
        <v>109</v>
      </c>
      <c r="B230" s="42">
        <f t="shared" si="3"/>
        <v>0</v>
      </c>
      <c r="C230" s="47"/>
      <c r="D230" s="47"/>
      <c r="E230" s="47"/>
      <c r="F230" s="47"/>
    </row>
    <row r="231" ht="20.1" customHeight="1" spans="1:6">
      <c r="A231" s="46" t="s">
        <v>222</v>
      </c>
      <c r="B231" s="42">
        <f t="shared" si="3"/>
        <v>0</v>
      </c>
      <c r="C231" s="47"/>
      <c r="D231" s="47"/>
      <c r="E231" s="47"/>
      <c r="F231" s="47"/>
    </row>
    <row r="232" ht="20.1" customHeight="1" spans="1:6">
      <c r="A232" s="44" t="s">
        <v>223</v>
      </c>
      <c r="B232" s="42">
        <f t="shared" si="3"/>
        <v>0</v>
      </c>
      <c r="C232" s="43">
        <f>SUM(C233,C234,C235,C236,C237,C238)</f>
        <v>0</v>
      </c>
      <c r="D232" s="42">
        <f>SUM(D233,D234,D235,D236,D237,D238)</f>
        <v>0</v>
      </c>
      <c r="E232" s="42">
        <f>SUM(E233,E234,E235,E236,E237,E238)</f>
        <v>0</v>
      </c>
      <c r="F232" s="42">
        <f>SUM(F233,F234,F235,F236,F237,F238)</f>
        <v>0</v>
      </c>
    </row>
    <row r="233" ht="20.1" customHeight="1" spans="1:6">
      <c r="A233" s="46" t="s">
        <v>100</v>
      </c>
      <c r="B233" s="42">
        <f t="shared" si="3"/>
        <v>0</v>
      </c>
      <c r="C233" s="47"/>
      <c r="D233" s="47"/>
      <c r="E233" s="47"/>
      <c r="F233" s="47"/>
    </row>
    <row r="234" ht="20.1" customHeight="1" spans="1:6">
      <c r="A234" s="46" t="s">
        <v>101</v>
      </c>
      <c r="B234" s="42">
        <f t="shared" si="3"/>
        <v>0</v>
      </c>
      <c r="C234" s="47"/>
      <c r="D234" s="47"/>
      <c r="E234" s="47"/>
      <c r="F234" s="47"/>
    </row>
    <row r="235" ht="20.1" customHeight="1" spans="1:6">
      <c r="A235" s="46" t="s">
        <v>102</v>
      </c>
      <c r="B235" s="42">
        <f t="shared" si="3"/>
        <v>0</v>
      </c>
      <c r="C235" s="47"/>
      <c r="D235" s="47"/>
      <c r="E235" s="47"/>
      <c r="F235" s="47"/>
    </row>
    <row r="236" ht="20.1" customHeight="1" spans="1:6">
      <c r="A236" s="46" t="s">
        <v>194</v>
      </c>
      <c r="B236" s="42">
        <f t="shared" si="3"/>
        <v>0</v>
      </c>
      <c r="C236" s="47"/>
      <c r="D236" s="47"/>
      <c r="E236" s="47"/>
      <c r="F236" s="47"/>
    </row>
    <row r="237" ht="20.1" customHeight="1" spans="1:6">
      <c r="A237" s="46" t="s">
        <v>109</v>
      </c>
      <c r="B237" s="42">
        <f t="shared" si="3"/>
        <v>0</v>
      </c>
      <c r="C237" s="47"/>
      <c r="D237" s="47"/>
      <c r="E237" s="47"/>
      <c r="F237" s="47"/>
    </row>
    <row r="238" ht="20.1" customHeight="1" spans="1:6">
      <c r="A238" s="46" t="s">
        <v>224</v>
      </c>
      <c r="B238" s="42">
        <f t="shared" si="3"/>
        <v>0</v>
      </c>
      <c r="C238" s="47"/>
      <c r="D238" s="47"/>
      <c r="E238" s="47"/>
      <c r="F238" s="47"/>
    </row>
    <row r="239" ht="20.1" customHeight="1" spans="1:6">
      <c r="A239" s="44" t="s">
        <v>225</v>
      </c>
      <c r="B239" s="42">
        <f t="shared" si="3"/>
        <v>205</v>
      </c>
      <c r="C239" s="43">
        <f>SUM(C240,C241,C242,C243,C244)</f>
        <v>205</v>
      </c>
      <c r="D239" s="42">
        <f>SUM(D240,D241,D242,D243,D244)</f>
        <v>0</v>
      </c>
      <c r="E239" s="42">
        <f>SUM(E240,E241,E242,E243,E244)</f>
        <v>0</v>
      </c>
      <c r="F239" s="42">
        <f>SUM(F240,F241,F242,F243,F244)</f>
        <v>0</v>
      </c>
    </row>
    <row r="240" ht="20.1" customHeight="1" spans="1:6">
      <c r="A240" s="46" t="s">
        <v>100</v>
      </c>
      <c r="B240" s="42">
        <f t="shared" si="3"/>
        <v>0</v>
      </c>
      <c r="C240" s="47"/>
      <c r="D240" s="47"/>
      <c r="E240" s="47"/>
      <c r="F240" s="47"/>
    </row>
    <row r="241" ht="20.1" customHeight="1" spans="1:6">
      <c r="A241" s="46" t="s">
        <v>101</v>
      </c>
      <c r="B241" s="42">
        <f t="shared" si="3"/>
        <v>0</v>
      </c>
      <c r="C241" s="47"/>
      <c r="D241" s="47"/>
      <c r="E241" s="47"/>
      <c r="F241" s="47"/>
    </row>
    <row r="242" ht="20.1" customHeight="1" spans="1:6">
      <c r="A242" s="46" t="s">
        <v>102</v>
      </c>
      <c r="B242" s="42">
        <f t="shared" si="3"/>
        <v>0</v>
      </c>
      <c r="C242" s="47"/>
      <c r="D242" s="47"/>
      <c r="E242" s="47"/>
      <c r="F242" s="47"/>
    </row>
    <row r="243" ht="20.1" customHeight="1" spans="1:6">
      <c r="A243" s="46" t="s">
        <v>226</v>
      </c>
      <c r="B243" s="42">
        <f t="shared" si="3"/>
        <v>205</v>
      </c>
      <c r="C243" s="47">
        <v>205</v>
      </c>
      <c r="D243" s="47"/>
      <c r="E243" s="47"/>
      <c r="F243" s="47"/>
    </row>
    <row r="244" ht="20.1" customHeight="1" spans="1:6">
      <c r="A244" s="46" t="s">
        <v>227</v>
      </c>
      <c r="B244" s="42">
        <f t="shared" si="3"/>
        <v>0</v>
      </c>
      <c r="C244" s="47"/>
      <c r="D244" s="47"/>
      <c r="E244" s="47"/>
      <c r="F244" s="47"/>
    </row>
    <row r="245" ht="20.1" customHeight="1" spans="1:6">
      <c r="A245" s="44" t="s">
        <v>228</v>
      </c>
      <c r="B245" s="42">
        <f t="shared" si="3"/>
        <v>0</v>
      </c>
      <c r="C245" s="45">
        <f>SUM(C246,C247)</f>
        <v>0</v>
      </c>
      <c r="D245" s="45">
        <f>SUM(D246,D247)</f>
        <v>0</v>
      </c>
      <c r="E245" s="45">
        <f>SUM(E246,E247)</f>
        <v>0</v>
      </c>
      <c r="F245" s="45">
        <f>SUM(F246,F247)</f>
        <v>0</v>
      </c>
    </row>
    <row r="246" ht="20.1" customHeight="1" spans="1:6">
      <c r="A246" s="46" t="s">
        <v>229</v>
      </c>
      <c r="B246" s="42">
        <f t="shared" si="3"/>
        <v>0</v>
      </c>
      <c r="C246" s="47"/>
      <c r="D246" s="47"/>
      <c r="E246" s="47"/>
      <c r="F246" s="47"/>
    </row>
    <row r="247" ht="20.1" customHeight="1" spans="1:6">
      <c r="A247" s="46" t="s">
        <v>230</v>
      </c>
      <c r="B247" s="42">
        <f t="shared" si="3"/>
        <v>0</v>
      </c>
      <c r="C247" s="47"/>
      <c r="D247" s="47"/>
      <c r="E247" s="47"/>
      <c r="F247" s="47"/>
    </row>
    <row r="248" ht="20.1" customHeight="1" spans="1:6">
      <c r="A248" s="44" t="s">
        <v>231</v>
      </c>
      <c r="B248" s="42">
        <f t="shared" si="3"/>
        <v>0</v>
      </c>
      <c r="C248" s="43">
        <f>SUM(C249,C254,C256)</f>
        <v>0</v>
      </c>
      <c r="D248" s="42">
        <f>SUM(D249,D254,D256)</f>
        <v>0</v>
      </c>
      <c r="E248" s="42">
        <f>SUM(E249,E254,E256)</f>
        <v>0</v>
      </c>
      <c r="F248" s="42">
        <f>SUM(F249,F254,F256)</f>
        <v>0</v>
      </c>
    </row>
    <row r="249" ht="20.1" customHeight="1" spans="1:6">
      <c r="A249" s="44" t="s">
        <v>232</v>
      </c>
      <c r="B249" s="42">
        <f t="shared" si="3"/>
        <v>0</v>
      </c>
      <c r="C249" s="43">
        <f>SUM(C250:C253)</f>
        <v>0</v>
      </c>
      <c r="D249" s="42">
        <f>SUM(D250:D253)</f>
        <v>0</v>
      </c>
      <c r="E249" s="42">
        <f>SUM(E250:E253)</f>
        <v>0</v>
      </c>
      <c r="F249" s="42">
        <f>SUM(F250:F253)</f>
        <v>0</v>
      </c>
    </row>
    <row r="250" ht="20.1" customHeight="1" spans="1:6">
      <c r="A250" s="44" t="s">
        <v>233</v>
      </c>
      <c r="B250" s="42">
        <f t="shared" si="3"/>
        <v>0</v>
      </c>
      <c r="C250" s="47"/>
      <c r="D250" s="47"/>
      <c r="E250" s="47"/>
      <c r="F250" s="47"/>
    </row>
    <row r="251" ht="20.1" customHeight="1" spans="1:6">
      <c r="A251" s="44" t="s">
        <v>234</v>
      </c>
      <c r="B251" s="42">
        <f t="shared" si="3"/>
        <v>0</v>
      </c>
      <c r="C251" s="47"/>
      <c r="D251" s="47"/>
      <c r="E251" s="47"/>
      <c r="F251" s="47"/>
    </row>
    <row r="252" ht="20.1" customHeight="1" spans="1:6">
      <c r="A252" s="44" t="s">
        <v>235</v>
      </c>
      <c r="B252" s="42">
        <f t="shared" si="3"/>
        <v>0</v>
      </c>
      <c r="C252" s="47"/>
      <c r="D252" s="47"/>
      <c r="E252" s="47"/>
      <c r="F252" s="47"/>
    </row>
    <row r="253" ht="20.1" customHeight="1" spans="1:6">
      <c r="A253" s="44" t="s">
        <v>236</v>
      </c>
      <c r="B253" s="42">
        <f t="shared" si="3"/>
        <v>0</v>
      </c>
      <c r="C253" s="47"/>
      <c r="D253" s="47"/>
      <c r="E253" s="47"/>
      <c r="F253" s="47"/>
    </row>
    <row r="254" ht="20.1" customHeight="1" spans="1:6">
      <c r="A254" s="44" t="s">
        <v>237</v>
      </c>
      <c r="B254" s="42">
        <f t="shared" si="3"/>
        <v>0</v>
      </c>
      <c r="C254" s="43">
        <f>C255</f>
        <v>0</v>
      </c>
      <c r="D254" s="42">
        <f>D255</f>
        <v>0</v>
      </c>
      <c r="E254" s="42">
        <f>E255</f>
        <v>0</v>
      </c>
      <c r="F254" s="42">
        <f>F255</f>
        <v>0</v>
      </c>
    </row>
    <row r="255" ht="20.1" customHeight="1" spans="1:6">
      <c r="A255" s="44" t="s">
        <v>238</v>
      </c>
      <c r="B255" s="42">
        <f t="shared" si="3"/>
        <v>0</v>
      </c>
      <c r="C255" s="47"/>
      <c r="D255" s="47"/>
      <c r="E255" s="47"/>
      <c r="F255" s="47"/>
    </row>
    <row r="256" ht="20.1" customHeight="1" spans="1:6">
      <c r="A256" s="44" t="s">
        <v>239</v>
      </c>
      <c r="B256" s="42">
        <f t="shared" si="3"/>
        <v>0</v>
      </c>
      <c r="C256" s="43">
        <f>C257</f>
        <v>0</v>
      </c>
      <c r="D256" s="42">
        <f>D257</f>
        <v>0</v>
      </c>
      <c r="E256" s="42">
        <f>E257</f>
        <v>0</v>
      </c>
      <c r="F256" s="42">
        <f>F257</f>
        <v>0</v>
      </c>
    </row>
    <row r="257" ht="20.1" customHeight="1" spans="1:6">
      <c r="A257" s="44" t="s">
        <v>240</v>
      </c>
      <c r="B257" s="42">
        <f t="shared" si="3"/>
        <v>0</v>
      </c>
      <c r="C257" s="47"/>
      <c r="D257" s="47"/>
      <c r="E257" s="47"/>
      <c r="F257" s="47"/>
    </row>
    <row r="258" ht="20.1" customHeight="1" spans="1:6">
      <c r="A258" s="44" t="s">
        <v>68</v>
      </c>
      <c r="B258" s="42">
        <f t="shared" si="3"/>
        <v>0</v>
      </c>
      <c r="C258" s="43">
        <f>SUM(C267,C259,C263,C265,C275)</f>
        <v>0</v>
      </c>
      <c r="D258" s="42">
        <f>SUM(D267,D259,D263,D265,D275)</f>
        <v>0</v>
      </c>
      <c r="E258" s="42">
        <f>SUM(E267,E259,E263,E265,E275)</f>
        <v>0</v>
      </c>
      <c r="F258" s="42">
        <f>SUM(F267,F259,F263,F265,F275)</f>
        <v>0</v>
      </c>
    </row>
    <row r="259" ht="20.1" customHeight="1" spans="1:6">
      <c r="A259" s="44" t="s">
        <v>241</v>
      </c>
      <c r="B259" s="42">
        <f t="shared" si="3"/>
        <v>0</v>
      </c>
      <c r="C259" s="43">
        <f>SUM(C260:C262)</f>
        <v>0</v>
      </c>
      <c r="D259" s="42">
        <f>SUM(D260:D262)</f>
        <v>0</v>
      </c>
      <c r="E259" s="42">
        <f>SUM(E260:E262)</f>
        <v>0</v>
      </c>
      <c r="F259" s="42">
        <f>SUM(F260:F262)</f>
        <v>0</v>
      </c>
    </row>
    <row r="260" ht="20.1" customHeight="1" spans="1:6">
      <c r="A260" s="46" t="s">
        <v>242</v>
      </c>
      <c r="B260" s="42">
        <f t="shared" si="3"/>
        <v>0</v>
      </c>
      <c r="C260" s="45"/>
      <c r="D260" s="45"/>
      <c r="E260" s="45"/>
      <c r="F260" s="45"/>
    </row>
    <row r="261" ht="20.1" customHeight="1" spans="1:6">
      <c r="A261" s="46" t="s">
        <v>243</v>
      </c>
      <c r="B261" s="42">
        <f t="shared" si="3"/>
        <v>0</v>
      </c>
      <c r="C261" s="45"/>
      <c r="D261" s="45"/>
      <c r="E261" s="45"/>
      <c r="F261" s="45"/>
    </row>
    <row r="262" ht="20.1" customHeight="1" spans="1:6">
      <c r="A262" s="46" t="s">
        <v>244</v>
      </c>
      <c r="B262" s="42">
        <f t="shared" ref="B262:B325" si="4">C262+D262+E262+F262</f>
        <v>0</v>
      </c>
      <c r="C262" s="45"/>
      <c r="D262" s="45"/>
      <c r="E262" s="45"/>
      <c r="F262" s="45"/>
    </row>
    <row r="263" ht="20.1" customHeight="1" spans="1:6">
      <c r="A263" s="44" t="s">
        <v>245</v>
      </c>
      <c r="B263" s="42">
        <f t="shared" si="4"/>
        <v>0</v>
      </c>
      <c r="C263" s="43">
        <f>C264</f>
        <v>0</v>
      </c>
      <c r="D263" s="42">
        <f>D264</f>
        <v>0</v>
      </c>
      <c r="E263" s="42">
        <f>E264</f>
        <v>0</v>
      </c>
      <c r="F263" s="42">
        <f>F264</f>
        <v>0</v>
      </c>
    </row>
    <row r="264" ht="20.1" customHeight="1" spans="1:6">
      <c r="A264" s="46" t="s">
        <v>246</v>
      </c>
      <c r="B264" s="42">
        <f t="shared" si="4"/>
        <v>0</v>
      </c>
      <c r="C264" s="45"/>
      <c r="D264" s="45"/>
      <c r="E264" s="45"/>
      <c r="F264" s="45"/>
    </row>
    <row r="265" ht="20.1" customHeight="1" spans="1:6">
      <c r="A265" s="44" t="s">
        <v>247</v>
      </c>
      <c r="B265" s="42">
        <f t="shared" si="4"/>
        <v>0</v>
      </c>
      <c r="C265" s="43">
        <f>C266</f>
        <v>0</v>
      </c>
      <c r="D265" s="42">
        <f>D266</f>
        <v>0</v>
      </c>
      <c r="E265" s="42">
        <f>E266</f>
        <v>0</v>
      </c>
      <c r="F265" s="42">
        <f>F266</f>
        <v>0</v>
      </c>
    </row>
    <row r="266" ht="20.1" customHeight="1" spans="1:6">
      <c r="A266" s="46" t="s">
        <v>248</v>
      </c>
      <c r="B266" s="42">
        <f t="shared" si="4"/>
        <v>0</v>
      </c>
      <c r="C266" s="45"/>
      <c r="D266" s="45"/>
      <c r="E266" s="45"/>
      <c r="F266" s="45"/>
    </row>
    <row r="267" ht="20.1" customHeight="1" spans="1:6">
      <c r="A267" s="44" t="s">
        <v>249</v>
      </c>
      <c r="B267" s="42">
        <f t="shared" si="4"/>
        <v>0</v>
      </c>
      <c r="C267" s="45">
        <f>SUM(C268,C269,C270,C271,C272,C273,C274)</f>
        <v>0</v>
      </c>
      <c r="D267" s="45">
        <f>SUM(D268,D269,D270,D271,D272,D273,D274)</f>
        <v>0</v>
      </c>
      <c r="E267" s="45">
        <f>SUM(E268,E269,E270,E271,E272,E273,E274)</f>
        <v>0</v>
      </c>
      <c r="F267" s="45">
        <f>SUM(F268,F269,F270,F271,F272,F273,F274)</f>
        <v>0</v>
      </c>
    </row>
    <row r="268" ht="20.1" customHeight="1" spans="1:6">
      <c r="A268" s="46" t="s">
        <v>250</v>
      </c>
      <c r="B268" s="42">
        <f t="shared" si="4"/>
        <v>0</v>
      </c>
      <c r="C268" s="47"/>
      <c r="D268" s="47"/>
      <c r="E268" s="47"/>
      <c r="F268" s="47"/>
    </row>
    <row r="269" ht="20.1" customHeight="1" spans="1:6">
      <c r="A269" s="46" t="s">
        <v>251</v>
      </c>
      <c r="B269" s="42">
        <f t="shared" si="4"/>
        <v>0</v>
      </c>
      <c r="C269" s="47"/>
      <c r="D269" s="47"/>
      <c r="E269" s="47"/>
      <c r="F269" s="47"/>
    </row>
    <row r="270" ht="20.1" customHeight="1" spans="1:6">
      <c r="A270" s="46" t="s">
        <v>252</v>
      </c>
      <c r="B270" s="42">
        <f t="shared" si="4"/>
        <v>0</v>
      </c>
      <c r="C270" s="47"/>
      <c r="D270" s="47"/>
      <c r="E270" s="47"/>
      <c r="F270" s="47"/>
    </row>
    <row r="271" ht="20.1" customHeight="1" spans="1:6">
      <c r="A271" s="46" t="s">
        <v>253</v>
      </c>
      <c r="B271" s="42">
        <f t="shared" si="4"/>
        <v>0</v>
      </c>
      <c r="C271" s="47"/>
      <c r="D271" s="47"/>
      <c r="E271" s="47"/>
      <c r="F271" s="47"/>
    </row>
    <row r="272" ht="20.1" customHeight="1" spans="1:6">
      <c r="A272" s="46" t="s">
        <v>254</v>
      </c>
      <c r="B272" s="42">
        <f t="shared" si="4"/>
        <v>0</v>
      </c>
      <c r="C272" s="47"/>
      <c r="D272" s="47"/>
      <c r="E272" s="47"/>
      <c r="F272" s="47"/>
    </row>
    <row r="273" ht="20.1" customHeight="1" spans="1:6">
      <c r="A273" s="46" t="s">
        <v>255</v>
      </c>
      <c r="B273" s="42">
        <f t="shared" si="4"/>
        <v>0</v>
      </c>
      <c r="C273" s="47"/>
      <c r="D273" s="47"/>
      <c r="E273" s="47"/>
      <c r="F273" s="47"/>
    </row>
    <row r="274" ht="20.1" customHeight="1" spans="1:6">
      <c r="A274" s="46" t="s">
        <v>256</v>
      </c>
      <c r="B274" s="42">
        <f t="shared" si="4"/>
        <v>0</v>
      </c>
      <c r="C274" s="47"/>
      <c r="D274" s="47"/>
      <c r="E274" s="47"/>
      <c r="F274" s="47"/>
    </row>
    <row r="275" ht="20.1" customHeight="1" spans="1:6">
      <c r="A275" s="44" t="s">
        <v>257</v>
      </c>
      <c r="B275" s="42">
        <f t="shared" si="4"/>
        <v>0</v>
      </c>
      <c r="C275" s="47">
        <f>C276</f>
        <v>0</v>
      </c>
      <c r="D275" s="47">
        <f>D276</f>
        <v>0</v>
      </c>
      <c r="E275" s="47">
        <f>E276</f>
        <v>0</v>
      </c>
      <c r="F275" s="47">
        <f>F276</f>
        <v>0</v>
      </c>
    </row>
    <row r="276" ht="20.1" customHeight="1" spans="1:6">
      <c r="A276" s="46" t="s">
        <v>258</v>
      </c>
      <c r="B276" s="42">
        <f t="shared" si="4"/>
        <v>0</v>
      </c>
      <c r="C276" s="47"/>
      <c r="D276" s="47"/>
      <c r="E276" s="47"/>
      <c r="F276" s="47"/>
    </row>
    <row r="277" ht="20.1" customHeight="1" spans="1:6">
      <c r="A277" s="44" t="s">
        <v>69</v>
      </c>
      <c r="B277" s="42">
        <f t="shared" si="4"/>
        <v>430</v>
      </c>
      <c r="C277" s="45">
        <f>SUM(C278,C281,C292,C299,C307,C316,C330,C340,C350,C358,C364)</f>
        <v>430</v>
      </c>
      <c r="D277" s="45">
        <f>SUM(D278,D281,D292,D299,D307,D316,D330,D340,D350,D358,D364)</f>
        <v>0</v>
      </c>
      <c r="E277" s="45">
        <f>SUM(E278,E281,E292,E299,E307,E316,E330,E340,E350,E358,E364)</f>
        <v>0</v>
      </c>
      <c r="F277" s="45">
        <f>SUM(F278,F281,F292,F299,F307,F316,F330,F340,F350,F358,F364)</f>
        <v>0</v>
      </c>
    </row>
    <row r="278" ht="20.1" customHeight="1" spans="1:6">
      <c r="A278" s="44" t="s">
        <v>259</v>
      </c>
      <c r="B278" s="42">
        <f t="shared" si="4"/>
        <v>0</v>
      </c>
      <c r="C278" s="45">
        <f>SUM(C279,C280)</f>
        <v>0</v>
      </c>
      <c r="D278" s="45">
        <f>SUM(D279,D280)</f>
        <v>0</v>
      </c>
      <c r="E278" s="45">
        <f>SUM(E279,E280)</f>
        <v>0</v>
      </c>
      <c r="F278" s="45">
        <f>SUM(F279,F280)</f>
        <v>0</v>
      </c>
    </row>
    <row r="279" ht="20.1" customHeight="1" spans="1:6">
      <c r="A279" s="46" t="s">
        <v>260</v>
      </c>
      <c r="B279" s="42">
        <f t="shared" si="4"/>
        <v>0</v>
      </c>
      <c r="C279" s="47"/>
      <c r="D279" s="47"/>
      <c r="E279" s="47"/>
      <c r="F279" s="47"/>
    </row>
    <row r="280" ht="20.1" customHeight="1" spans="1:6">
      <c r="A280" s="46" t="s">
        <v>261</v>
      </c>
      <c r="B280" s="42">
        <f t="shared" si="4"/>
        <v>0</v>
      </c>
      <c r="C280" s="47"/>
      <c r="D280" s="47"/>
      <c r="E280" s="47"/>
      <c r="F280" s="47"/>
    </row>
    <row r="281" ht="20.1" customHeight="1" spans="1:6">
      <c r="A281" s="44" t="s">
        <v>262</v>
      </c>
      <c r="B281" s="42">
        <f t="shared" si="4"/>
        <v>430</v>
      </c>
      <c r="C281" s="45">
        <f>SUM(C282,C283,C284,C285,C286,C287,C288,C289,C290,C291)</f>
        <v>430</v>
      </c>
      <c r="D281" s="45">
        <f>SUM(D282,D283,D284,D285,D286,D287,D288,D289,D290,D291)</f>
        <v>0</v>
      </c>
      <c r="E281" s="45">
        <f>SUM(E282,E283,E284,E285,E286,E287,E288,E289,E290,E291)</f>
        <v>0</v>
      </c>
      <c r="F281" s="45">
        <f>SUM(F282,F283,F284,F285,F286,F287,F288,F289,F290,F291)</f>
        <v>0</v>
      </c>
    </row>
    <row r="282" ht="20.1" customHeight="1" spans="1:6">
      <c r="A282" s="46" t="s">
        <v>100</v>
      </c>
      <c r="B282" s="42">
        <f t="shared" si="4"/>
        <v>0</v>
      </c>
      <c r="C282" s="47"/>
      <c r="D282" s="47"/>
      <c r="E282" s="47"/>
      <c r="F282" s="47"/>
    </row>
    <row r="283" ht="20.1" customHeight="1" spans="1:6">
      <c r="A283" s="46" t="s">
        <v>101</v>
      </c>
      <c r="B283" s="42">
        <f t="shared" si="4"/>
        <v>0</v>
      </c>
      <c r="C283" s="47"/>
      <c r="D283" s="47"/>
      <c r="E283" s="47"/>
      <c r="F283" s="47"/>
    </row>
    <row r="284" ht="20.1" customHeight="1" spans="1:6">
      <c r="A284" s="46" t="s">
        <v>102</v>
      </c>
      <c r="B284" s="42">
        <f t="shared" si="4"/>
        <v>0</v>
      </c>
      <c r="C284" s="47"/>
      <c r="D284" s="47"/>
      <c r="E284" s="47"/>
      <c r="F284" s="47"/>
    </row>
    <row r="285" ht="20.1" customHeight="1" spans="1:6">
      <c r="A285" s="46" t="s">
        <v>140</v>
      </c>
      <c r="B285" s="42">
        <f t="shared" si="4"/>
        <v>0</v>
      </c>
      <c r="C285" s="47"/>
      <c r="D285" s="47"/>
      <c r="E285" s="47"/>
      <c r="F285" s="47"/>
    </row>
    <row r="286" ht="20.1" customHeight="1" spans="1:6">
      <c r="A286" s="46" t="s">
        <v>263</v>
      </c>
      <c r="B286" s="42">
        <f t="shared" si="4"/>
        <v>430</v>
      </c>
      <c r="C286" s="47">
        <v>430</v>
      </c>
      <c r="D286" s="47"/>
      <c r="E286" s="47"/>
      <c r="F286" s="47"/>
    </row>
    <row r="287" ht="20.1" customHeight="1" spans="1:6">
      <c r="A287" s="46" t="s">
        <v>264</v>
      </c>
      <c r="B287" s="42">
        <f t="shared" si="4"/>
        <v>0</v>
      </c>
      <c r="C287" s="47"/>
      <c r="D287" s="47"/>
      <c r="E287" s="47"/>
      <c r="F287" s="47"/>
    </row>
    <row r="288" ht="20.1" customHeight="1" spans="1:6">
      <c r="A288" s="46" t="s">
        <v>265</v>
      </c>
      <c r="B288" s="42">
        <f t="shared" si="4"/>
        <v>0</v>
      </c>
      <c r="C288" s="47"/>
      <c r="D288" s="47"/>
      <c r="E288" s="47"/>
      <c r="F288" s="47"/>
    </row>
    <row r="289" ht="20.1" customHeight="1" spans="1:6">
      <c r="A289" s="46" t="s">
        <v>266</v>
      </c>
      <c r="B289" s="42">
        <f t="shared" si="4"/>
        <v>0</v>
      </c>
      <c r="C289" s="47"/>
      <c r="D289" s="47"/>
      <c r="E289" s="47"/>
      <c r="F289" s="47"/>
    </row>
    <row r="290" ht="20.1" customHeight="1" spans="1:6">
      <c r="A290" s="46" t="s">
        <v>109</v>
      </c>
      <c r="B290" s="42">
        <f t="shared" si="4"/>
        <v>0</v>
      </c>
      <c r="C290" s="47"/>
      <c r="D290" s="47"/>
      <c r="E290" s="47"/>
      <c r="F290" s="47"/>
    </row>
    <row r="291" ht="20.1" customHeight="1" spans="1:6">
      <c r="A291" s="46" t="s">
        <v>267</v>
      </c>
      <c r="B291" s="42">
        <f t="shared" si="4"/>
        <v>0</v>
      </c>
      <c r="C291" s="47"/>
      <c r="D291" s="47"/>
      <c r="E291" s="47"/>
      <c r="F291" s="47"/>
    </row>
    <row r="292" ht="20.1" customHeight="1" spans="1:6">
      <c r="A292" s="44" t="s">
        <v>268</v>
      </c>
      <c r="B292" s="42">
        <f t="shared" si="4"/>
        <v>0</v>
      </c>
      <c r="C292" s="45">
        <f>SUM(C293,C294,C295,C296,C297,C298)</f>
        <v>0</v>
      </c>
      <c r="D292" s="45">
        <f>SUM(D293,D294,D295,D296,D297,D298)</f>
        <v>0</v>
      </c>
      <c r="E292" s="45">
        <f>SUM(E293,E294,E295,E296,E297,E298)</f>
        <v>0</v>
      </c>
      <c r="F292" s="45">
        <f>SUM(F293,F294,F295,F296,F297,F298)</f>
        <v>0</v>
      </c>
    </row>
    <row r="293" ht="20.1" customHeight="1" spans="1:6">
      <c r="A293" s="46" t="s">
        <v>100</v>
      </c>
      <c r="B293" s="42">
        <f t="shared" si="4"/>
        <v>0</v>
      </c>
      <c r="C293" s="47"/>
      <c r="D293" s="47"/>
      <c r="E293" s="47"/>
      <c r="F293" s="47"/>
    </row>
    <row r="294" ht="20.1" customHeight="1" spans="1:6">
      <c r="A294" s="46" t="s">
        <v>101</v>
      </c>
      <c r="B294" s="42">
        <f t="shared" si="4"/>
        <v>0</v>
      </c>
      <c r="C294" s="47"/>
      <c r="D294" s="47"/>
      <c r="E294" s="47"/>
      <c r="F294" s="47"/>
    </row>
    <row r="295" ht="20.1" customHeight="1" spans="1:6">
      <c r="A295" s="46" t="s">
        <v>102</v>
      </c>
      <c r="B295" s="42">
        <f t="shared" si="4"/>
        <v>0</v>
      </c>
      <c r="C295" s="47"/>
      <c r="D295" s="47"/>
      <c r="E295" s="47"/>
      <c r="F295" s="47"/>
    </row>
    <row r="296" ht="20.1" customHeight="1" spans="1:6">
      <c r="A296" s="46" t="s">
        <v>269</v>
      </c>
      <c r="B296" s="42">
        <f t="shared" si="4"/>
        <v>0</v>
      </c>
      <c r="C296" s="47"/>
      <c r="D296" s="47"/>
      <c r="E296" s="47"/>
      <c r="F296" s="47"/>
    </row>
    <row r="297" ht="20.1" customHeight="1" spans="1:6">
      <c r="A297" s="46" t="s">
        <v>109</v>
      </c>
      <c r="B297" s="42">
        <f t="shared" si="4"/>
        <v>0</v>
      </c>
      <c r="C297" s="47"/>
      <c r="D297" s="47"/>
      <c r="E297" s="47"/>
      <c r="F297" s="47"/>
    </row>
    <row r="298" ht="20.1" customHeight="1" spans="1:6">
      <c r="A298" s="46" t="s">
        <v>270</v>
      </c>
      <c r="B298" s="42">
        <f t="shared" si="4"/>
        <v>0</v>
      </c>
      <c r="C298" s="47"/>
      <c r="D298" s="47"/>
      <c r="E298" s="47"/>
      <c r="F298" s="47"/>
    </row>
    <row r="299" ht="20.1" customHeight="1" spans="1:6">
      <c r="A299" s="44" t="s">
        <v>271</v>
      </c>
      <c r="B299" s="42">
        <f t="shared" si="4"/>
        <v>0</v>
      </c>
      <c r="C299" s="45">
        <f>SUM(C300,C301,C302,C303,C304,C305,C306)</f>
        <v>0</v>
      </c>
      <c r="D299" s="45">
        <f>SUM(D300,D301,D302,D303,D304,D305,D306)</f>
        <v>0</v>
      </c>
      <c r="E299" s="45">
        <f>SUM(E300,E301,E302,E303,E304,E305,E306)</f>
        <v>0</v>
      </c>
      <c r="F299" s="45">
        <f>SUM(F300,F301,F302,F303,F304,F305,F306)</f>
        <v>0</v>
      </c>
    </row>
    <row r="300" ht="20.1" customHeight="1" spans="1:6">
      <c r="A300" s="46" t="s">
        <v>100</v>
      </c>
      <c r="B300" s="42">
        <f t="shared" si="4"/>
        <v>0</v>
      </c>
      <c r="C300" s="47"/>
      <c r="D300" s="47"/>
      <c r="E300" s="47"/>
      <c r="F300" s="47"/>
    </row>
    <row r="301" ht="20.1" customHeight="1" spans="1:6">
      <c r="A301" s="46" t="s">
        <v>101</v>
      </c>
      <c r="B301" s="42">
        <f t="shared" si="4"/>
        <v>0</v>
      </c>
      <c r="C301" s="47"/>
      <c r="D301" s="47"/>
      <c r="E301" s="47"/>
      <c r="F301" s="47"/>
    </row>
    <row r="302" ht="20.1" customHeight="1" spans="1:6">
      <c r="A302" s="46" t="s">
        <v>102</v>
      </c>
      <c r="B302" s="42">
        <f t="shared" si="4"/>
        <v>0</v>
      </c>
      <c r="C302" s="47"/>
      <c r="D302" s="47"/>
      <c r="E302" s="47"/>
      <c r="F302" s="47"/>
    </row>
    <row r="303" ht="20.1" customHeight="1" spans="1:6">
      <c r="A303" s="46" t="s">
        <v>272</v>
      </c>
      <c r="B303" s="42">
        <f t="shared" si="4"/>
        <v>0</v>
      </c>
      <c r="C303" s="47"/>
      <c r="D303" s="47"/>
      <c r="E303" s="47"/>
      <c r="F303" s="47"/>
    </row>
    <row r="304" ht="20.1" customHeight="1" spans="1:6">
      <c r="A304" s="46" t="s">
        <v>273</v>
      </c>
      <c r="B304" s="42">
        <f t="shared" si="4"/>
        <v>0</v>
      </c>
      <c r="C304" s="47"/>
      <c r="D304" s="47"/>
      <c r="E304" s="47"/>
      <c r="F304" s="47"/>
    </row>
    <row r="305" ht="20.1" customHeight="1" spans="1:6">
      <c r="A305" s="46" t="s">
        <v>109</v>
      </c>
      <c r="B305" s="42">
        <f t="shared" si="4"/>
        <v>0</v>
      </c>
      <c r="C305" s="47"/>
      <c r="D305" s="47"/>
      <c r="E305" s="47"/>
      <c r="F305" s="47"/>
    </row>
    <row r="306" ht="20.1" customHeight="1" spans="1:6">
      <c r="A306" s="46" t="s">
        <v>274</v>
      </c>
      <c r="B306" s="42">
        <f t="shared" si="4"/>
        <v>0</v>
      </c>
      <c r="C306" s="47"/>
      <c r="D306" s="47"/>
      <c r="E306" s="47"/>
      <c r="F306" s="47"/>
    </row>
    <row r="307" ht="20.1" customHeight="1" spans="1:6">
      <c r="A307" s="44" t="s">
        <v>275</v>
      </c>
      <c r="B307" s="42">
        <f t="shared" si="4"/>
        <v>0</v>
      </c>
      <c r="C307" s="45">
        <f>SUM(C308,C309,C310,C311,C312,C313,C314,C315)</f>
        <v>0</v>
      </c>
      <c r="D307" s="45">
        <f>SUM(D308,D309,D310,D311,D312,D313,D314,D315)</f>
        <v>0</v>
      </c>
      <c r="E307" s="45">
        <f>SUM(E308,E309,E310,E311,E312,E313,E314,E315)</f>
        <v>0</v>
      </c>
      <c r="F307" s="45">
        <f>SUM(F308,F309,F310,F311,F312,F313,F314,F315)</f>
        <v>0</v>
      </c>
    </row>
    <row r="308" ht="20.1" customHeight="1" spans="1:6">
      <c r="A308" s="46" t="s">
        <v>100</v>
      </c>
      <c r="B308" s="42">
        <f t="shared" si="4"/>
        <v>0</v>
      </c>
      <c r="C308" s="47"/>
      <c r="D308" s="47"/>
      <c r="E308" s="47"/>
      <c r="F308" s="47"/>
    </row>
    <row r="309" ht="20.1" customHeight="1" spans="1:6">
      <c r="A309" s="46" t="s">
        <v>101</v>
      </c>
      <c r="B309" s="42">
        <f t="shared" si="4"/>
        <v>0</v>
      </c>
      <c r="C309" s="47"/>
      <c r="D309" s="47"/>
      <c r="E309" s="47"/>
      <c r="F309" s="47"/>
    </row>
    <row r="310" ht="20.1" customHeight="1" spans="1:6">
      <c r="A310" s="46" t="s">
        <v>102</v>
      </c>
      <c r="B310" s="42">
        <f t="shared" si="4"/>
        <v>0</v>
      </c>
      <c r="C310" s="47"/>
      <c r="D310" s="47"/>
      <c r="E310" s="47"/>
      <c r="F310" s="47"/>
    </row>
    <row r="311" ht="20.1" customHeight="1" spans="1:6">
      <c r="A311" s="46" t="s">
        <v>276</v>
      </c>
      <c r="B311" s="42">
        <f t="shared" si="4"/>
        <v>0</v>
      </c>
      <c r="C311" s="47"/>
      <c r="D311" s="47"/>
      <c r="E311" s="47"/>
      <c r="F311" s="47"/>
    </row>
    <row r="312" ht="20.1" customHeight="1" spans="1:6">
      <c r="A312" s="46" t="s">
        <v>277</v>
      </c>
      <c r="B312" s="42">
        <f t="shared" si="4"/>
        <v>0</v>
      </c>
      <c r="C312" s="47"/>
      <c r="D312" s="47"/>
      <c r="E312" s="47"/>
      <c r="F312" s="47"/>
    </row>
    <row r="313" ht="20.1" customHeight="1" spans="1:6">
      <c r="A313" s="46" t="s">
        <v>278</v>
      </c>
      <c r="B313" s="42">
        <f t="shared" si="4"/>
        <v>0</v>
      </c>
      <c r="C313" s="47"/>
      <c r="D313" s="47"/>
      <c r="E313" s="47"/>
      <c r="F313" s="47"/>
    </row>
    <row r="314" ht="20.1" customHeight="1" spans="1:6">
      <c r="A314" s="46" t="s">
        <v>109</v>
      </c>
      <c r="B314" s="42">
        <f t="shared" si="4"/>
        <v>0</v>
      </c>
      <c r="C314" s="47"/>
      <c r="D314" s="47"/>
      <c r="E314" s="47"/>
      <c r="F314" s="47"/>
    </row>
    <row r="315" ht="20.1" customHeight="1" spans="1:6">
      <c r="A315" s="46" t="s">
        <v>279</v>
      </c>
      <c r="B315" s="42">
        <f t="shared" si="4"/>
        <v>0</v>
      </c>
      <c r="C315" s="47"/>
      <c r="D315" s="47"/>
      <c r="E315" s="47"/>
      <c r="F315" s="47"/>
    </row>
    <row r="316" ht="20.1" customHeight="1" spans="1:6">
      <c r="A316" s="44" t="s">
        <v>280</v>
      </c>
      <c r="B316" s="42">
        <f t="shared" si="4"/>
        <v>0</v>
      </c>
      <c r="C316" s="45">
        <f>SUM(C317,C318,C319,C320,C321,C322,C323,C324,C325,C326,C327,C328,C329)</f>
        <v>0</v>
      </c>
      <c r="D316" s="45">
        <f>SUM(D317,D318,D319,D320,D321,D322,D323,D324,D325,D326,D327,D328,D329)</f>
        <v>0</v>
      </c>
      <c r="E316" s="45">
        <f>SUM(E317,E318,E319,E320,E321,E322,E323,E324,E325,E326,E327,E328,E329)</f>
        <v>0</v>
      </c>
      <c r="F316" s="45">
        <f>SUM(F317,F318,F319,F320,F321,F322,F323,F324,F325,F326,F327,F328,F329)</f>
        <v>0</v>
      </c>
    </row>
    <row r="317" ht="20.1" customHeight="1" spans="1:6">
      <c r="A317" s="46" t="s">
        <v>100</v>
      </c>
      <c r="B317" s="42">
        <f t="shared" si="4"/>
        <v>0</v>
      </c>
      <c r="C317" s="47"/>
      <c r="D317" s="47"/>
      <c r="E317" s="47"/>
      <c r="F317" s="47"/>
    </row>
    <row r="318" ht="20.1" customHeight="1" spans="1:6">
      <c r="A318" s="46" t="s">
        <v>101</v>
      </c>
      <c r="B318" s="42">
        <f t="shared" si="4"/>
        <v>0</v>
      </c>
      <c r="C318" s="47"/>
      <c r="D318" s="47"/>
      <c r="E318" s="47"/>
      <c r="F318" s="47"/>
    </row>
    <row r="319" ht="20.1" customHeight="1" spans="1:6">
      <c r="A319" s="46" t="s">
        <v>102</v>
      </c>
      <c r="B319" s="42">
        <f t="shared" si="4"/>
        <v>0</v>
      </c>
      <c r="C319" s="47"/>
      <c r="D319" s="47"/>
      <c r="E319" s="47"/>
      <c r="F319" s="47"/>
    </row>
    <row r="320" ht="20.1" customHeight="1" spans="1:6">
      <c r="A320" s="46" t="s">
        <v>281</v>
      </c>
      <c r="B320" s="42">
        <f t="shared" si="4"/>
        <v>0</v>
      </c>
      <c r="C320" s="47"/>
      <c r="D320" s="47"/>
      <c r="E320" s="47"/>
      <c r="F320" s="47"/>
    </row>
    <row r="321" ht="20.1" customHeight="1" spans="1:6">
      <c r="A321" s="46" t="s">
        <v>282</v>
      </c>
      <c r="B321" s="42">
        <f t="shared" si="4"/>
        <v>0</v>
      </c>
      <c r="C321" s="47"/>
      <c r="D321" s="47"/>
      <c r="E321" s="47"/>
      <c r="F321" s="47"/>
    </row>
    <row r="322" ht="20.1" customHeight="1" spans="1:6">
      <c r="A322" s="46" t="s">
        <v>283</v>
      </c>
      <c r="B322" s="42">
        <f t="shared" si="4"/>
        <v>0</v>
      </c>
      <c r="C322" s="47"/>
      <c r="D322" s="47"/>
      <c r="E322" s="47"/>
      <c r="F322" s="47"/>
    </row>
    <row r="323" ht="20.1" customHeight="1" spans="1:6">
      <c r="A323" s="46" t="s">
        <v>284</v>
      </c>
      <c r="B323" s="42">
        <f t="shared" si="4"/>
        <v>0</v>
      </c>
      <c r="C323" s="47"/>
      <c r="D323" s="47"/>
      <c r="E323" s="47"/>
      <c r="F323" s="47"/>
    </row>
    <row r="324" ht="20.1" customHeight="1" spans="1:6">
      <c r="A324" s="46" t="s">
        <v>285</v>
      </c>
      <c r="B324" s="42">
        <f t="shared" si="4"/>
        <v>0</v>
      </c>
      <c r="C324" s="47"/>
      <c r="D324" s="47"/>
      <c r="E324" s="47"/>
      <c r="F324" s="47"/>
    </row>
    <row r="325" ht="20.1" customHeight="1" spans="1:6">
      <c r="A325" s="46" t="s">
        <v>286</v>
      </c>
      <c r="B325" s="42">
        <f t="shared" si="4"/>
        <v>0</v>
      </c>
      <c r="C325" s="47"/>
      <c r="D325" s="47"/>
      <c r="E325" s="47"/>
      <c r="F325" s="47"/>
    </row>
    <row r="326" ht="20.1" customHeight="1" spans="1:6">
      <c r="A326" s="46" t="s">
        <v>287</v>
      </c>
      <c r="B326" s="42">
        <f t="shared" ref="B326:B389" si="5">C326+D326+E326+F326</f>
        <v>0</v>
      </c>
      <c r="C326" s="47"/>
      <c r="D326" s="47"/>
      <c r="E326" s="47"/>
      <c r="F326" s="47"/>
    </row>
    <row r="327" ht="20.1" customHeight="1" spans="1:6">
      <c r="A327" s="46" t="s">
        <v>140</v>
      </c>
      <c r="B327" s="42">
        <f t="shared" si="5"/>
        <v>0</v>
      </c>
      <c r="C327" s="47"/>
      <c r="D327" s="47"/>
      <c r="E327" s="47"/>
      <c r="F327" s="47"/>
    </row>
    <row r="328" ht="20.1" customHeight="1" spans="1:6">
      <c r="A328" s="46" t="s">
        <v>109</v>
      </c>
      <c r="B328" s="42">
        <f t="shared" si="5"/>
        <v>0</v>
      </c>
      <c r="C328" s="47"/>
      <c r="D328" s="47"/>
      <c r="E328" s="47"/>
      <c r="F328" s="47"/>
    </row>
    <row r="329" ht="20.1" customHeight="1" spans="1:6">
      <c r="A329" s="46" t="s">
        <v>288</v>
      </c>
      <c r="B329" s="42">
        <f t="shared" si="5"/>
        <v>0</v>
      </c>
      <c r="C329" s="47"/>
      <c r="D329" s="47"/>
      <c r="E329" s="47"/>
      <c r="F329" s="47"/>
    </row>
    <row r="330" ht="20.1" customHeight="1" spans="1:6">
      <c r="A330" s="44" t="s">
        <v>289</v>
      </c>
      <c r="B330" s="42">
        <f t="shared" si="5"/>
        <v>0</v>
      </c>
      <c r="C330" s="45">
        <f>SUM(C331,C332,C333,C334,C335,C336,C337,C338,C339)</f>
        <v>0</v>
      </c>
      <c r="D330" s="45">
        <f>SUM(D331,D332,D333,D334,D335,D336,D337,D338,D339)</f>
        <v>0</v>
      </c>
      <c r="E330" s="45">
        <f>SUM(E331,E332,E333,E334,E335,E336,E337,E338,E339)</f>
        <v>0</v>
      </c>
      <c r="F330" s="45">
        <f>SUM(F331,F332,F333,F334,F335,F336,F337,F338,F339)</f>
        <v>0</v>
      </c>
    </row>
    <row r="331" ht="20.1" customHeight="1" spans="1:6">
      <c r="A331" s="46" t="s">
        <v>100</v>
      </c>
      <c r="B331" s="42">
        <f t="shared" si="5"/>
        <v>0</v>
      </c>
      <c r="C331" s="47"/>
      <c r="D331" s="47"/>
      <c r="E331" s="47"/>
      <c r="F331" s="47"/>
    </row>
    <row r="332" ht="20.1" customHeight="1" spans="1:6">
      <c r="A332" s="46" t="s">
        <v>101</v>
      </c>
      <c r="B332" s="42">
        <f t="shared" si="5"/>
        <v>0</v>
      </c>
      <c r="C332" s="47"/>
      <c r="D332" s="47"/>
      <c r="E332" s="47"/>
      <c r="F332" s="47"/>
    </row>
    <row r="333" ht="20.1" customHeight="1" spans="1:6">
      <c r="A333" s="46" t="s">
        <v>102</v>
      </c>
      <c r="B333" s="42">
        <f t="shared" si="5"/>
        <v>0</v>
      </c>
      <c r="C333" s="47"/>
      <c r="D333" s="47"/>
      <c r="E333" s="47"/>
      <c r="F333" s="47"/>
    </row>
    <row r="334" ht="20.1" customHeight="1" spans="1:6">
      <c r="A334" s="46" t="s">
        <v>290</v>
      </c>
      <c r="B334" s="42">
        <f t="shared" si="5"/>
        <v>0</v>
      </c>
      <c r="C334" s="47"/>
      <c r="D334" s="47"/>
      <c r="E334" s="47"/>
      <c r="F334" s="47"/>
    </row>
    <row r="335" ht="20.1" customHeight="1" spans="1:6">
      <c r="A335" s="46" t="s">
        <v>291</v>
      </c>
      <c r="B335" s="42">
        <f t="shared" si="5"/>
        <v>0</v>
      </c>
      <c r="C335" s="47"/>
      <c r="D335" s="47"/>
      <c r="E335" s="47"/>
      <c r="F335" s="47"/>
    </row>
    <row r="336" ht="20.1" customHeight="1" spans="1:6">
      <c r="A336" s="46" t="s">
        <v>292</v>
      </c>
      <c r="B336" s="42">
        <f t="shared" si="5"/>
        <v>0</v>
      </c>
      <c r="C336" s="47"/>
      <c r="D336" s="47"/>
      <c r="E336" s="47"/>
      <c r="F336" s="47"/>
    </row>
    <row r="337" ht="20.1" customHeight="1" spans="1:6">
      <c r="A337" s="46" t="s">
        <v>140</v>
      </c>
      <c r="B337" s="42">
        <f t="shared" si="5"/>
        <v>0</v>
      </c>
      <c r="C337" s="47"/>
      <c r="D337" s="47"/>
      <c r="E337" s="47"/>
      <c r="F337" s="47"/>
    </row>
    <row r="338" ht="20.1" customHeight="1" spans="1:6">
      <c r="A338" s="46" t="s">
        <v>109</v>
      </c>
      <c r="B338" s="42">
        <f t="shared" si="5"/>
        <v>0</v>
      </c>
      <c r="C338" s="47"/>
      <c r="D338" s="47"/>
      <c r="E338" s="47"/>
      <c r="F338" s="47"/>
    </row>
    <row r="339" ht="20.1" customHeight="1" spans="1:6">
      <c r="A339" s="46" t="s">
        <v>293</v>
      </c>
      <c r="B339" s="42">
        <f t="shared" si="5"/>
        <v>0</v>
      </c>
      <c r="C339" s="47"/>
      <c r="D339" s="47"/>
      <c r="E339" s="47"/>
      <c r="F339" s="47"/>
    </row>
    <row r="340" ht="20.1" customHeight="1" spans="1:6">
      <c r="A340" s="44" t="s">
        <v>294</v>
      </c>
      <c r="B340" s="42">
        <f t="shared" si="5"/>
        <v>0</v>
      </c>
      <c r="C340" s="45">
        <f>SUM(C341,C342,C343,C344,C345,C346,C347,C348,C349)</f>
        <v>0</v>
      </c>
      <c r="D340" s="45">
        <f>SUM(D341,D342,D343,D344,D345,D346,D347,D348,D349)</f>
        <v>0</v>
      </c>
      <c r="E340" s="45">
        <f>SUM(E341,E342,E343,E344,E345,E346,E347,E348,E349)</f>
        <v>0</v>
      </c>
      <c r="F340" s="45">
        <f>SUM(F341,F342,F343,F344,F345,F346,F347,F348,F349)</f>
        <v>0</v>
      </c>
    </row>
    <row r="341" ht="20.1" customHeight="1" spans="1:6">
      <c r="A341" s="46" t="s">
        <v>100</v>
      </c>
      <c r="B341" s="42">
        <f t="shared" si="5"/>
        <v>0</v>
      </c>
      <c r="C341" s="47"/>
      <c r="D341" s="47"/>
      <c r="E341" s="47"/>
      <c r="F341" s="47"/>
    </row>
    <row r="342" ht="20.1" customHeight="1" spans="1:6">
      <c r="A342" s="46" t="s">
        <v>101</v>
      </c>
      <c r="B342" s="42">
        <f t="shared" si="5"/>
        <v>0</v>
      </c>
      <c r="C342" s="47"/>
      <c r="D342" s="47"/>
      <c r="E342" s="47"/>
      <c r="F342" s="47"/>
    </row>
    <row r="343" ht="20.1" customHeight="1" spans="1:6">
      <c r="A343" s="46" t="s">
        <v>102</v>
      </c>
      <c r="B343" s="42">
        <f t="shared" si="5"/>
        <v>0</v>
      </c>
      <c r="C343" s="47"/>
      <c r="D343" s="47"/>
      <c r="E343" s="47"/>
      <c r="F343" s="47"/>
    </row>
    <row r="344" ht="20.1" customHeight="1" spans="1:6">
      <c r="A344" s="46" t="s">
        <v>295</v>
      </c>
      <c r="B344" s="42">
        <f t="shared" si="5"/>
        <v>0</v>
      </c>
      <c r="C344" s="47"/>
      <c r="D344" s="47"/>
      <c r="E344" s="47"/>
      <c r="F344" s="47"/>
    </row>
    <row r="345" ht="20.1" customHeight="1" spans="1:6">
      <c r="A345" s="46" t="s">
        <v>296</v>
      </c>
      <c r="B345" s="42">
        <f t="shared" si="5"/>
        <v>0</v>
      </c>
      <c r="C345" s="47"/>
      <c r="D345" s="47"/>
      <c r="E345" s="47"/>
      <c r="F345" s="47"/>
    </row>
    <row r="346" ht="20.1" customHeight="1" spans="1:6">
      <c r="A346" s="46" t="s">
        <v>297</v>
      </c>
      <c r="B346" s="42">
        <f t="shared" si="5"/>
        <v>0</v>
      </c>
      <c r="C346" s="47"/>
      <c r="D346" s="47"/>
      <c r="E346" s="47"/>
      <c r="F346" s="47"/>
    </row>
    <row r="347" ht="20.1" customHeight="1" spans="1:6">
      <c r="A347" s="46" t="s">
        <v>140</v>
      </c>
      <c r="B347" s="42">
        <f t="shared" si="5"/>
        <v>0</v>
      </c>
      <c r="C347" s="47"/>
      <c r="D347" s="47"/>
      <c r="E347" s="47"/>
      <c r="F347" s="47"/>
    </row>
    <row r="348" ht="20.1" customHeight="1" spans="1:6">
      <c r="A348" s="46" t="s">
        <v>109</v>
      </c>
      <c r="B348" s="42">
        <f t="shared" si="5"/>
        <v>0</v>
      </c>
      <c r="C348" s="47"/>
      <c r="D348" s="47"/>
      <c r="E348" s="47"/>
      <c r="F348" s="47"/>
    </row>
    <row r="349" ht="20.1" customHeight="1" spans="1:6">
      <c r="A349" s="46" t="s">
        <v>298</v>
      </c>
      <c r="B349" s="42">
        <f t="shared" si="5"/>
        <v>0</v>
      </c>
      <c r="C349" s="47"/>
      <c r="D349" s="47"/>
      <c r="E349" s="47"/>
      <c r="F349" s="47"/>
    </row>
    <row r="350" ht="20.1" customHeight="1" spans="1:6">
      <c r="A350" s="44" t="s">
        <v>299</v>
      </c>
      <c r="B350" s="42">
        <f t="shared" si="5"/>
        <v>0</v>
      </c>
      <c r="C350" s="45">
        <f>SUM(C351,C352,C353,C354,C355,C356,C357)</f>
        <v>0</v>
      </c>
      <c r="D350" s="45">
        <f>SUM(D351,D352,D353,D354,D355,D356,D357)</f>
        <v>0</v>
      </c>
      <c r="E350" s="45">
        <f>SUM(E351,E352,E353,E354,E355,E356,E357)</f>
        <v>0</v>
      </c>
      <c r="F350" s="45">
        <f>SUM(F351,F352,F353,F354,F355,F356,F357)</f>
        <v>0</v>
      </c>
    </row>
    <row r="351" ht="20.1" customHeight="1" spans="1:6">
      <c r="A351" s="46" t="s">
        <v>100</v>
      </c>
      <c r="B351" s="42">
        <f t="shared" si="5"/>
        <v>0</v>
      </c>
      <c r="C351" s="47"/>
      <c r="D351" s="47"/>
      <c r="E351" s="47"/>
      <c r="F351" s="47"/>
    </row>
    <row r="352" ht="20.1" customHeight="1" spans="1:6">
      <c r="A352" s="46" t="s">
        <v>101</v>
      </c>
      <c r="B352" s="42">
        <f t="shared" si="5"/>
        <v>0</v>
      </c>
      <c r="C352" s="47"/>
      <c r="D352" s="47"/>
      <c r="E352" s="47"/>
      <c r="F352" s="47"/>
    </row>
    <row r="353" ht="20.1" customHeight="1" spans="1:6">
      <c r="A353" s="46" t="s">
        <v>102</v>
      </c>
      <c r="B353" s="42">
        <f t="shared" si="5"/>
        <v>0</v>
      </c>
      <c r="C353" s="47"/>
      <c r="D353" s="47"/>
      <c r="E353" s="47"/>
      <c r="F353" s="47"/>
    </row>
    <row r="354" ht="20.1" customHeight="1" spans="1:6">
      <c r="A354" s="46" t="s">
        <v>300</v>
      </c>
      <c r="B354" s="42">
        <f t="shared" si="5"/>
        <v>0</v>
      </c>
      <c r="C354" s="47"/>
      <c r="D354" s="47"/>
      <c r="E354" s="47"/>
      <c r="F354" s="47"/>
    </row>
    <row r="355" ht="20.1" customHeight="1" spans="1:6">
      <c r="A355" s="46" t="s">
        <v>301</v>
      </c>
      <c r="B355" s="42">
        <f t="shared" si="5"/>
        <v>0</v>
      </c>
      <c r="C355" s="47"/>
      <c r="D355" s="47"/>
      <c r="E355" s="47"/>
      <c r="F355" s="47"/>
    </row>
    <row r="356" ht="20.1" customHeight="1" spans="1:6">
      <c r="A356" s="46" t="s">
        <v>109</v>
      </c>
      <c r="B356" s="42">
        <f t="shared" si="5"/>
        <v>0</v>
      </c>
      <c r="C356" s="47"/>
      <c r="D356" s="47"/>
      <c r="E356" s="47"/>
      <c r="F356" s="47"/>
    </row>
    <row r="357" ht="20.1" customHeight="1" spans="1:6">
      <c r="A357" s="46" t="s">
        <v>302</v>
      </c>
      <c r="B357" s="42">
        <f t="shared" si="5"/>
        <v>0</v>
      </c>
      <c r="C357" s="47"/>
      <c r="D357" s="47"/>
      <c r="E357" s="47"/>
      <c r="F357" s="47"/>
    </row>
    <row r="358" ht="20.1" customHeight="1" spans="1:6">
      <c r="A358" s="44" t="s">
        <v>303</v>
      </c>
      <c r="B358" s="42">
        <f t="shared" si="5"/>
        <v>0</v>
      </c>
      <c r="C358" s="45">
        <f>SUM(C359,C360,C361,C362,C363)</f>
        <v>0</v>
      </c>
      <c r="D358" s="45">
        <f>SUM(D359,D360,D361,D362,D363)</f>
        <v>0</v>
      </c>
      <c r="E358" s="45">
        <f>SUM(E359,E360,E361,E362,E363)</f>
        <v>0</v>
      </c>
      <c r="F358" s="45">
        <f>SUM(F359,F360,F361,F362,F363)</f>
        <v>0</v>
      </c>
    </row>
    <row r="359" ht="20.1" customHeight="1" spans="1:6">
      <c r="A359" s="46" t="s">
        <v>100</v>
      </c>
      <c r="B359" s="42">
        <f t="shared" si="5"/>
        <v>0</v>
      </c>
      <c r="C359" s="47"/>
      <c r="D359" s="47"/>
      <c r="E359" s="47"/>
      <c r="F359" s="47"/>
    </row>
    <row r="360" ht="18" customHeight="1" spans="1:6">
      <c r="A360" s="46" t="s">
        <v>101</v>
      </c>
      <c r="B360" s="42">
        <f t="shared" si="5"/>
        <v>0</v>
      </c>
      <c r="C360" s="47"/>
      <c r="D360" s="47"/>
      <c r="E360" s="47"/>
      <c r="F360" s="47"/>
    </row>
    <row r="361" ht="20.1" customHeight="1" spans="1:6">
      <c r="A361" s="46" t="s">
        <v>140</v>
      </c>
      <c r="B361" s="42">
        <f t="shared" si="5"/>
        <v>0</v>
      </c>
      <c r="C361" s="47"/>
      <c r="D361" s="47"/>
      <c r="E361" s="47"/>
      <c r="F361" s="47"/>
    </row>
    <row r="362" ht="20.1" customHeight="1" spans="1:6">
      <c r="A362" s="46" t="s">
        <v>304</v>
      </c>
      <c r="B362" s="42">
        <f t="shared" si="5"/>
        <v>0</v>
      </c>
      <c r="C362" s="47"/>
      <c r="D362" s="47"/>
      <c r="E362" s="47"/>
      <c r="F362" s="47"/>
    </row>
    <row r="363" ht="20.1" customHeight="1" spans="1:6">
      <c r="A363" s="46" t="s">
        <v>305</v>
      </c>
      <c r="B363" s="42">
        <f t="shared" si="5"/>
        <v>0</v>
      </c>
      <c r="C363" s="47"/>
      <c r="D363" s="47"/>
      <c r="E363" s="47"/>
      <c r="F363" s="47"/>
    </row>
    <row r="364" ht="20.1" customHeight="1" spans="1:6">
      <c r="A364" s="44" t="s">
        <v>306</v>
      </c>
      <c r="B364" s="42">
        <f t="shared" si="5"/>
        <v>0</v>
      </c>
      <c r="C364" s="45">
        <f>SUM(C365,C366)</f>
        <v>0</v>
      </c>
      <c r="D364" s="45">
        <f>SUM(D365,D366)</f>
        <v>0</v>
      </c>
      <c r="E364" s="45">
        <f>SUM(E365,E366)</f>
        <v>0</v>
      </c>
      <c r="F364" s="45">
        <f>SUM(F365,F366)</f>
        <v>0</v>
      </c>
    </row>
    <row r="365" ht="20.1" customHeight="1" spans="1:6">
      <c r="A365" s="46" t="s">
        <v>307</v>
      </c>
      <c r="B365" s="42">
        <f t="shared" si="5"/>
        <v>0</v>
      </c>
      <c r="C365" s="47"/>
      <c r="D365" s="47"/>
      <c r="E365" s="47"/>
      <c r="F365" s="47"/>
    </row>
    <row r="366" ht="20.1" customHeight="1" spans="1:6">
      <c r="A366" s="46" t="s">
        <v>308</v>
      </c>
      <c r="B366" s="42">
        <f t="shared" si="5"/>
        <v>0</v>
      </c>
      <c r="C366" s="47"/>
      <c r="D366" s="47"/>
      <c r="E366" s="47"/>
      <c r="F366" s="47"/>
    </row>
    <row r="367" ht="20.1" customHeight="1" spans="1:6">
      <c r="A367" s="44" t="s">
        <v>70</v>
      </c>
      <c r="B367" s="42">
        <f t="shared" si="5"/>
        <v>0</v>
      </c>
      <c r="C367" s="45">
        <f>SUM(C368,C373,C380,C386,C392,C396,C400,C404,C410,C417)</f>
        <v>0</v>
      </c>
      <c r="D367" s="45">
        <f>SUM(D368,D373,D380,D386,D392,D396,D400,D404,D410,D417)</f>
        <v>0</v>
      </c>
      <c r="E367" s="45">
        <f>SUM(E368,E373,E380,E386,E392,E396,E400,E404,E410,E417)</f>
        <v>0</v>
      </c>
      <c r="F367" s="45">
        <f>SUM(F368,F373,F380,F386,F392,F396,F400,F404,F410,F417)</f>
        <v>0</v>
      </c>
    </row>
    <row r="368" ht="20.1" customHeight="1" spans="1:6">
      <c r="A368" s="44" t="s">
        <v>309</v>
      </c>
      <c r="B368" s="42">
        <f t="shared" si="5"/>
        <v>0</v>
      </c>
      <c r="C368" s="45">
        <f>SUM(C369,C370,C371,C372)</f>
        <v>0</v>
      </c>
      <c r="D368" s="45">
        <f>SUM(D369,D370,D371,D372)</f>
        <v>0</v>
      </c>
      <c r="E368" s="45">
        <f>SUM(E369,E370,E371,E372)</f>
        <v>0</v>
      </c>
      <c r="F368" s="45">
        <f>SUM(F369,F370,F371,F372)</f>
        <v>0</v>
      </c>
    </row>
    <row r="369" ht="20.1" customHeight="1" spans="1:6">
      <c r="A369" s="46" t="s">
        <v>100</v>
      </c>
      <c r="B369" s="42">
        <f t="shared" si="5"/>
        <v>0</v>
      </c>
      <c r="C369" s="47"/>
      <c r="D369" s="47"/>
      <c r="E369" s="47"/>
      <c r="F369" s="47"/>
    </row>
    <row r="370" ht="20.1" customHeight="1" spans="1:6">
      <c r="A370" s="46" t="s">
        <v>101</v>
      </c>
      <c r="B370" s="42">
        <f t="shared" si="5"/>
        <v>0</v>
      </c>
      <c r="C370" s="47"/>
      <c r="D370" s="47"/>
      <c r="E370" s="47"/>
      <c r="F370" s="47"/>
    </row>
    <row r="371" ht="20.1" customHeight="1" spans="1:6">
      <c r="A371" s="46" t="s">
        <v>102</v>
      </c>
      <c r="B371" s="42">
        <f t="shared" si="5"/>
        <v>0</v>
      </c>
      <c r="C371" s="47"/>
      <c r="D371" s="47"/>
      <c r="E371" s="47"/>
      <c r="F371" s="47"/>
    </row>
    <row r="372" ht="20.1" customHeight="1" spans="1:6">
      <c r="A372" s="46" t="s">
        <v>310</v>
      </c>
      <c r="B372" s="42">
        <f t="shared" si="5"/>
        <v>0</v>
      </c>
      <c r="C372" s="47"/>
      <c r="D372" s="47"/>
      <c r="E372" s="47"/>
      <c r="F372" s="47"/>
    </row>
    <row r="373" ht="20.1" customHeight="1" spans="1:6">
      <c r="A373" s="44" t="s">
        <v>311</v>
      </c>
      <c r="B373" s="42">
        <f t="shared" si="5"/>
        <v>0</v>
      </c>
      <c r="C373" s="45">
        <f>SUM(C374,C375,C376,C377,C378,C379)</f>
        <v>0</v>
      </c>
      <c r="D373" s="45">
        <f>SUM(D374,D375,D376,D377,D378,D379)</f>
        <v>0</v>
      </c>
      <c r="E373" s="45">
        <f>SUM(E374,E375,E376,E377,E378,E379)</f>
        <v>0</v>
      </c>
      <c r="F373" s="45">
        <f>SUM(F374,F375,F376,F377,F378,F379)</f>
        <v>0</v>
      </c>
    </row>
    <row r="374" ht="20.1" customHeight="1" spans="1:6">
      <c r="A374" s="46" t="s">
        <v>312</v>
      </c>
      <c r="B374" s="42">
        <f t="shared" si="5"/>
        <v>0</v>
      </c>
      <c r="C374" s="47"/>
      <c r="D374" s="47"/>
      <c r="E374" s="47"/>
      <c r="F374" s="47"/>
    </row>
    <row r="375" ht="20.1" customHeight="1" spans="1:6">
      <c r="A375" s="46" t="s">
        <v>313</v>
      </c>
      <c r="B375" s="42">
        <f t="shared" si="5"/>
        <v>0</v>
      </c>
      <c r="C375" s="47"/>
      <c r="D375" s="47"/>
      <c r="E375" s="47"/>
      <c r="F375" s="47"/>
    </row>
    <row r="376" ht="20.1" customHeight="1" spans="1:6">
      <c r="A376" s="46" t="s">
        <v>314</v>
      </c>
      <c r="B376" s="42">
        <f t="shared" si="5"/>
        <v>0</v>
      </c>
      <c r="C376" s="47"/>
      <c r="D376" s="47"/>
      <c r="E376" s="47"/>
      <c r="F376" s="47"/>
    </row>
    <row r="377" ht="20.1" customHeight="1" spans="1:6">
      <c r="A377" s="46" t="s">
        <v>315</v>
      </c>
      <c r="B377" s="42">
        <f t="shared" si="5"/>
        <v>0</v>
      </c>
      <c r="C377" s="47"/>
      <c r="D377" s="47"/>
      <c r="E377" s="47"/>
      <c r="F377" s="47"/>
    </row>
    <row r="378" ht="20.1" customHeight="1" spans="1:6">
      <c r="A378" s="46" t="s">
        <v>316</v>
      </c>
      <c r="B378" s="42">
        <f t="shared" si="5"/>
        <v>0</v>
      </c>
      <c r="C378" s="47"/>
      <c r="D378" s="47"/>
      <c r="E378" s="47"/>
      <c r="F378" s="47"/>
    </row>
    <row r="379" ht="20.1" customHeight="1" spans="1:6">
      <c r="A379" s="46" t="s">
        <v>317</v>
      </c>
      <c r="B379" s="42">
        <f t="shared" si="5"/>
        <v>0</v>
      </c>
      <c r="C379" s="47"/>
      <c r="D379" s="47"/>
      <c r="E379" s="47"/>
      <c r="F379" s="47"/>
    </row>
    <row r="380" ht="20.1" customHeight="1" spans="1:6">
      <c r="A380" s="44" t="s">
        <v>318</v>
      </c>
      <c r="B380" s="42">
        <f t="shared" si="5"/>
        <v>0</v>
      </c>
      <c r="C380" s="45">
        <f>SUM(C381,C382,C383,C384,C385)</f>
        <v>0</v>
      </c>
      <c r="D380" s="45">
        <f>SUM(D381,D382,D383,D384,D385)</f>
        <v>0</v>
      </c>
      <c r="E380" s="45">
        <f>SUM(E381,E382,E383,E384,E385)</f>
        <v>0</v>
      </c>
      <c r="F380" s="45">
        <f>SUM(F381,F382,F383,F384,F385)</f>
        <v>0</v>
      </c>
    </row>
    <row r="381" ht="20.1" customHeight="1" spans="1:6">
      <c r="A381" s="46" t="s">
        <v>319</v>
      </c>
      <c r="B381" s="42">
        <f t="shared" si="5"/>
        <v>0</v>
      </c>
      <c r="C381" s="47"/>
      <c r="D381" s="47"/>
      <c r="E381" s="47"/>
      <c r="F381" s="47"/>
    </row>
    <row r="382" ht="20.1" customHeight="1" spans="1:6">
      <c r="A382" s="46" t="s">
        <v>320</v>
      </c>
      <c r="B382" s="42">
        <f t="shared" si="5"/>
        <v>0</v>
      </c>
      <c r="C382" s="47"/>
      <c r="D382" s="47"/>
      <c r="E382" s="47"/>
      <c r="F382" s="47"/>
    </row>
    <row r="383" ht="20.1" customHeight="1" spans="1:6">
      <c r="A383" s="46" t="s">
        <v>321</v>
      </c>
      <c r="B383" s="42">
        <f t="shared" si="5"/>
        <v>0</v>
      </c>
      <c r="C383" s="47"/>
      <c r="D383" s="47"/>
      <c r="E383" s="47"/>
      <c r="F383" s="47"/>
    </row>
    <row r="384" ht="20.1" customHeight="1" spans="1:6">
      <c r="A384" s="46" t="s">
        <v>322</v>
      </c>
      <c r="B384" s="42">
        <f t="shared" si="5"/>
        <v>0</v>
      </c>
      <c r="C384" s="47"/>
      <c r="D384" s="47"/>
      <c r="E384" s="47"/>
      <c r="F384" s="47"/>
    </row>
    <row r="385" ht="20.1" customHeight="1" spans="1:6">
      <c r="A385" s="46" t="s">
        <v>323</v>
      </c>
      <c r="B385" s="42">
        <f t="shared" si="5"/>
        <v>0</v>
      </c>
      <c r="C385" s="47"/>
      <c r="D385" s="47"/>
      <c r="E385" s="47"/>
      <c r="F385" s="47"/>
    </row>
    <row r="386" ht="20.1" customHeight="1" spans="1:6">
      <c r="A386" s="44" t="s">
        <v>324</v>
      </c>
      <c r="B386" s="42">
        <f t="shared" si="5"/>
        <v>0</v>
      </c>
      <c r="C386" s="45">
        <f>SUM(C387,C388,C389,C390,C391)</f>
        <v>0</v>
      </c>
      <c r="D386" s="45">
        <f>SUM(D387,D388,D389,D390,D391)</f>
        <v>0</v>
      </c>
      <c r="E386" s="45">
        <f>SUM(E387,E388,E389,E390,E391)</f>
        <v>0</v>
      </c>
      <c r="F386" s="45">
        <f>SUM(F387,F388,F389,F390,F391)</f>
        <v>0</v>
      </c>
    </row>
    <row r="387" ht="20.1" customHeight="1" spans="1:6">
      <c r="A387" s="46" t="s">
        <v>325</v>
      </c>
      <c r="B387" s="42">
        <f t="shared" si="5"/>
        <v>0</v>
      </c>
      <c r="C387" s="47"/>
      <c r="D387" s="47"/>
      <c r="E387" s="47"/>
      <c r="F387" s="47"/>
    </row>
    <row r="388" ht="20.1" customHeight="1" spans="1:6">
      <c r="A388" s="46" t="s">
        <v>326</v>
      </c>
      <c r="B388" s="42">
        <f t="shared" si="5"/>
        <v>0</v>
      </c>
      <c r="C388" s="47"/>
      <c r="D388" s="47"/>
      <c r="E388" s="47"/>
      <c r="F388" s="47"/>
    </row>
    <row r="389" ht="20.1" customHeight="1" spans="1:6">
      <c r="A389" s="46" t="s">
        <v>327</v>
      </c>
      <c r="B389" s="42">
        <f t="shared" si="5"/>
        <v>0</v>
      </c>
      <c r="C389" s="47"/>
      <c r="D389" s="47"/>
      <c r="E389" s="47"/>
      <c r="F389" s="47"/>
    </row>
    <row r="390" ht="20.1" customHeight="1" spans="1:6">
      <c r="A390" s="46" t="s">
        <v>328</v>
      </c>
      <c r="B390" s="42">
        <f t="shared" ref="B390:B453" si="6">C390+D390+E390+F390</f>
        <v>0</v>
      </c>
      <c r="C390" s="47"/>
      <c r="D390" s="47"/>
      <c r="E390" s="47"/>
      <c r="F390" s="47"/>
    </row>
    <row r="391" ht="20.1" customHeight="1" spans="1:6">
      <c r="A391" s="46" t="s">
        <v>329</v>
      </c>
      <c r="B391" s="42">
        <f t="shared" si="6"/>
        <v>0</v>
      </c>
      <c r="C391" s="47"/>
      <c r="D391" s="47"/>
      <c r="E391" s="47"/>
      <c r="F391" s="47"/>
    </row>
    <row r="392" ht="20.1" customHeight="1" spans="1:6">
      <c r="A392" s="44" t="s">
        <v>330</v>
      </c>
      <c r="B392" s="42">
        <f t="shared" si="6"/>
        <v>0</v>
      </c>
      <c r="C392" s="45">
        <f>SUM(C393,C394,C395)</f>
        <v>0</v>
      </c>
      <c r="D392" s="45">
        <f>SUM(D393,D394,D395)</f>
        <v>0</v>
      </c>
      <c r="E392" s="45">
        <f>SUM(E393,E394,E395)</f>
        <v>0</v>
      </c>
      <c r="F392" s="45">
        <f>SUM(F393,F394,F395)</f>
        <v>0</v>
      </c>
    </row>
    <row r="393" ht="20.1" customHeight="1" spans="1:6">
      <c r="A393" s="46" t="s">
        <v>331</v>
      </c>
      <c r="B393" s="42">
        <f t="shared" si="6"/>
        <v>0</v>
      </c>
      <c r="C393" s="47"/>
      <c r="D393" s="47"/>
      <c r="E393" s="47"/>
      <c r="F393" s="47"/>
    </row>
    <row r="394" ht="20.1" customHeight="1" spans="1:6">
      <c r="A394" s="46" t="s">
        <v>332</v>
      </c>
      <c r="B394" s="42">
        <f t="shared" si="6"/>
        <v>0</v>
      </c>
      <c r="C394" s="47"/>
      <c r="D394" s="47"/>
      <c r="E394" s="47"/>
      <c r="F394" s="47"/>
    </row>
    <row r="395" ht="20.1" customHeight="1" spans="1:6">
      <c r="A395" s="46" t="s">
        <v>333</v>
      </c>
      <c r="B395" s="42">
        <f t="shared" si="6"/>
        <v>0</v>
      </c>
      <c r="C395" s="47"/>
      <c r="D395" s="47"/>
      <c r="E395" s="47"/>
      <c r="F395" s="47"/>
    </row>
    <row r="396" ht="20.1" customHeight="1" spans="1:6">
      <c r="A396" s="44" t="s">
        <v>334</v>
      </c>
      <c r="B396" s="42">
        <f t="shared" si="6"/>
        <v>0</v>
      </c>
      <c r="C396" s="45">
        <f>SUM(C397,C398,C399)</f>
        <v>0</v>
      </c>
      <c r="D396" s="45">
        <f>SUM(D397,D398,D399)</f>
        <v>0</v>
      </c>
      <c r="E396" s="45">
        <f>SUM(E397,E398,E399)</f>
        <v>0</v>
      </c>
      <c r="F396" s="45">
        <f>SUM(F397,F398,F399)</f>
        <v>0</v>
      </c>
    </row>
    <row r="397" ht="20.1" customHeight="1" spans="1:6">
      <c r="A397" s="46" t="s">
        <v>335</v>
      </c>
      <c r="B397" s="42">
        <f t="shared" si="6"/>
        <v>0</v>
      </c>
      <c r="C397" s="47"/>
      <c r="D397" s="47"/>
      <c r="E397" s="47"/>
      <c r="F397" s="47"/>
    </row>
    <row r="398" ht="20.1" customHeight="1" spans="1:6">
      <c r="A398" s="46" t="s">
        <v>336</v>
      </c>
      <c r="B398" s="42">
        <f t="shared" si="6"/>
        <v>0</v>
      </c>
      <c r="C398" s="47"/>
      <c r="D398" s="47"/>
      <c r="E398" s="47"/>
      <c r="F398" s="47"/>
    </row>
    <row r="399" ht="20.1" customHeight="1" spans="1:6">
      <c r="A399" s="46" t="s">
        <v>337</v>
      </c>
      <c r="B399" s="42">
        <f t="shared" si="6"/>
        <v>0</v>
      </c>
      <c r="C399" s="47"/>
      <c r="D399" s="47"/>
      <c r="E399" s="47"/>
      <c r="F399" s="47"/>
    </row>
    <row r="400" ht="20.1" customHeight="1" spans="1:6">
      <c r="A400" s="44" t="s">
        <v>338</v>
      </c>
      <c r="B400" s="42">
        <f t="shared" si="6"/>
        <v>0</v>
      </c>
      <c r="C400" s="45">
        <f>SUM(C401,C402,C403)</f>
        <v>0</v>
      </c>
      <c r="D400" s="45">
        <f>SUM(D401,D402,D403)</f>
        <v>0</v>
      </c>
      <c r="E400" s="45">
        <f>SUM(E401,E402,E403)</f>
        <v>0</v>
      </c>
      <c r="F400" s="45">
        <f>SUM(F401,F402,F403)</f>
        <v>0</v>
      </c>
    </row>
    <row r="401" ht="20.1" customHeight="1" spans="1:6">
      <c r="A401" s="46" t="s">
        <v>339</v>
      </c>
      <c r="B401" s="42">
        <f t="shared" si="6"/>
        <v>0</v>
      </c>
      <c r="C401" s="47"/>
      <c r="D401" s="47"/>
      <c r="E401" s="47"/>
      <c r="F401" s="47"/>
    </row>
    <row r="402" ht="20.1" customHeight="1" spans="1:6">
      <c r="A402" s="46" t="s">
        <v>340</v>
      </c>
      <c r="B402" s="42">
        <f t="shared" si="6"/>
        <v>0</v>
      </c>
      <c r="C402" s="47"/>
      <c r="D402" s="47"/>
      <c r="E402" s="47"/>
      <c r="F402" s="47"/>
    </row>
    <row r="403" ht="20.1" customHeight="1" spans="1:6">
      <c r="A403" s="46" t="s">
        <v>341</v>
      </c>
      <c r="B403" s="42">
        <f t="shared" si="6"/>
        <v>0</v>
      </c>
      <c r="C403" s="47"/>
      <c r="D403" s="47"/>
      <c r="E403" s="47"/>
      <c r="F403" s="47"/>
    </row>
    <row r="404" ht="20.1" customHeight="1" spans="1:6">
      <c r="A404" s="44" t="s">
        <v>342</v>
      </c>
      <c r="B404" s="42">
        <f t="shared" si="6"/>
        <v>0</v>
      </c>
      <c r="C404" s="45">
        <f>SUM(C405,C406,C407,C408,C409)</f>
        <v>0</v>
      </c>
      <c r="D404" s="45">
        <f>SUM(D405,D406,D407,D408,D409)</f>
        <v>0</v>
      </c>
      <c r="E404" s="45">
        <f>SUM(E405,E406,E407,E408,E409)</f>
        <v>0</v>
      </c>
      <c r="F404" s="45">
        <f>SUM(F405,F406,F407,F408,F409)</f>
        <v>0</v>
      </c>
    </row>
    <row r="405" ht="20.1" customHeight="1" spans="1:6">
      <c r="A405" s="46" t="s">
        <v>343</v>
      </c>
      <c r="B405" s="42">
        <f t="shared" si="6"/>
        <v>0</v>
      </c>
      <c r="C405" s="47"/>
      <c r="D405" s="47"/>
      <c r="E405" s="47"/>
      <c r="F405" s="47"/>
    </row>
    <row r="406" ht="20.1" customHeight="1" spans="1:6">
      <c r="A406" s="46" t="s">
        <v>344</v>
      </c>
      <c r="B406" s="42">
        <f t="shared" si="6"/>
        <v>0</v>
      </c>
      <c r="C406" s="47"/>
      <c r="D406" s="47"/>
      <c r="E406" s="47"/>
      <c r="F406" s="47"/>
    </row>
    <row r="407" ht="20.1" customHeight="1" spans="1:6">
      <c r="A407" s="46" t="s">
        <v>345</v>
      </c>
      <c r="B407" s="42">
        <f t="shared" si="6"/>
        <v>0</v>
      </c>
      <c r="C407" s="47"/>
      <c r="D407" s="47"/>
      <c r="E407" s="47"/>
      <c r="F407" s="47"/>
    </row>
    <row r="408" ht="20.1" customHeight="1" spans="1:6">
      <c r="A408" s="46" t="s">
        <v>346</v>
      </c>
      <c r="B408" s="42">
        <f t="shared" si="6"/>
        <v>0</v>
      </c>
      <c r="C408" s="47"/>
      <c r="D408" s="47"/>
      <c r="E408" s="47"/>
      <c r="F408" s="47"/>
    </row>
    <row r="409" ht="20.1" customHeight="1" spans="1:6">
      <c r="A409" s="46" t="s">
        <v>347</v>
      </c>
      <c r="B409" s="42">
        <f t="shared" si="6"/>
        <v>0</v>
      </c>
      <c r="C409" s="47"/>
      <c r="D409" s="47"/>
      <c r="E409" s="47"/>
      <c r="F409" s="47"/>
    </row>
    <row r="410" ht="20.1" customHeight="1" spans="1:6">
      <c r="A410" s="44" t="s">
        <v>348</v>
      </c>
      <c r="B410" s="42">
        <f t="shared" si="6"/>
        <v>0</v>
      </c>
      <c r="C410" s="45">
        <f>SUM(C411,C412,C413,C414,C415,C416)</f>
        <v>0</v>
      </c>
      <c r="D410" s="45">
        <f>SUM(D411,D412,D413,D414,D415,D416)</f>
        <v>0</v>
      </c>
      <c r="E410" s="45">
        <f>SUM(E411,E412,E413,E414,E415,E416)</f>
        <v>0</v>
      </c>
      <c r="F410" s="45">
        <f>SUM(F411,F412,F413,F414,F415,F416)</f>
        <v>0</v>
      </c>
    </row>
    <row r="411" ht="20.1" customHeight="1" spans="1:6">
      <c r="A411" s="46" t="s">
        <v>349</v>
      </c>
      <c r="B411" s="42">
        <f t="shared" si="6"/>
        <v>0</v>
      </c>
      <c r="C411" s="47"/>
      <c r="D411" s="47"/>
      <c r="E411" s="47"/>
      <c r="F411" s="47"/>
    </row>
    <row r="412" ht="20.1" customHeight="1" spans="1:6">
      <c r="A412" s="46" t="s">
        <v>350</v>
      </c>
      <c r="B412" s="42">
        <f t="shared" si="6"/>
        <v>0</v>
      </c>
      <c r="C412" s="47"/>
      <c r="D412" s="47"/>
      <c r="E412" s="47"/>
      <c r="F412" s="47"/>
    </row>
    <row r="413" ht="20.1" customHeight="1" spans="1:6">
      <c r="A413" s="46" t="s">
        <v>351</v>
      </c>
      <c r="B413" s="42">
        <f t="shared" si="6"/>
        <v>0</v>
      </c>
      <c r="C413" s="47"/>
      <c r="D413" s="47"/>
      <c r="E413" s="47"/>
      <c r="F413" s="47"/>
    </row>
    <row r="414" ht="20.1" customHeight="1" spans="1:6">
      <c r="A414" s="46" t="s">
        <v>352</v>
      </c>
      <c r="B414" s="42">
        <f t="shared" si="6"/>
        <v>0</v>
      </c>
      <c r="C414" s="47"/>
      <c r="D414" s="47"/>
      <c r="E414" s="47"/>
      <c r="F414" s="47"/>
    </row>
    <row r="415" ht="20.1" customHeight="1" spans="1:6">
      <c r="A415" s="46" t="s">
        <v>353</v>
      </c>
      <c r="B415" s="42">
        <f t="shared" si="6"/>
        <v>0</v>
      </c>
      <c r="C415" s="47"/>
      <c r="D415" s="47"/>
      <c r="E415" s="47"/>
      <c r="F415" s="47"/>
    </row>
    <row r="416" ht="20.1" customHeight="1" spans="1:6">
      <c r="A416" s="46" t="s">
        <v>354</v>
      </c>
      <c r="B416" s="42">
        <f t="shared" si="6"/>
        <v>0</v>
      </c>
      <c r="C416" s="47"/>
      <c r="D416" s="47"/>
      <c r="E416" s="47"/>
      <c r="F416" s="47"/>
    </row>
    <row r="417" ht="20.1" customHeight="1" spans="1:6">
      <c r="A417" s="44" t="s">
        <v>355</v>
      </c>
      <c r="B417" s="42">
        <f t="shared" si="6"/>
        <v>0</v>
      </c>
      <c r="C417" s="47">
        <f>C418</f>
        <v>0</v>
      </c>
      <c r="D417" s="47">
        <f>D418</f>
        <v>0</v>
      </c>
      <c r="E417" s="47">
        <f>E418</f>
        <v>0</v>
      </c>
      <c r="F417" s="47">
        <f>F418</f>
        <v>0</v>
      </c>
    </row>
    <row r="418" ht="20.1" customHeight="1" spans="1:6">
      <c r="A418" s="46" t="s">
        <v>356</v>
      </c>
      <c r="B418" s="42">
        <f t="shared" si="6"/>
        <v>0</v>
      </c>
      <c r="C418" s="47"/>
      <c r="D418" s="47"/>
      <c r="E418" s="47"/>
      <c r="F418" s="47"/>
    </row>
    <row r="419" ht="20.1" customHeight="1" spans="1:6">
      <c r="A419" s="44" t="s">
        <v>71</v>
      </c>
      <c r="B419" s="42">
        <f t="shared" si="6"/>
        <v>986</v>
      </c>
      <c r="C419" s="45">
        <f>SUM(C420,C425,C434,C440,C445,C450,C455,C462,C466,C470)</f>
        <v>986</v>
      </c>
      <c r="D419" s="45">
        <f>SUM(D420,D425,D434,D440,D445,D450,D455,D462,D466,D470)</f>
        <v>0</v>
      </c>
      <c r="E419" s="45">
        <f>SUM(E420,E425,E434,E440,E445,E450,E455,E462,E466,E470)</f>
        <v>0</v>
      </c>
      <c r="F419" s="45">
        <f>SUM(F420,F425,F434,F440,F445,F450,F455,F462,F466,F470)</f>
        <v>0</v>
      </c>
    </row>
    <row r="420" ht="20.1" customHeight="1" spans="1:6">
      <c r="A420" s="44" t="s">
        <v>357</v>
      </c>
      <c r="B420" s="42">
        <f t="shared" si="6"/>
        <v>173</v>
      </c>
      <c r="C420" s="45">
        <f>SUM(C421,C422,C423,C424)</f>
        <v>173</v>
      </c>
      <c r="D420" s="45">
        <f>SUM(D421,D422,D423,D424)</f>
        <v>0</v>
      </c>
      <c r="E420" s="45">
        <f>SUM(E421,E422,E423,E424)</f>
        <v>0</v>
      </c>
      <c r="F420" s="45">
        <f>SUM(F421,F422,F423,F424)</f>
        <v>0</v>
      </c>
    </row>
    <row r="421" ht="20.1" customHeight="1" spans="1:6">
      <c r="A421" s="46" t="s">
        <v>100</v>
      </c>
      <c r="B421" s="42">
        <f t="shared" si="6"/>
        <v>39</v>
      </c>
      <c r="C421" s="47">
        <v>39</v>
      </c>
      <c r="D421" s="47"/>
      <c r="E421" s="47"/>
      <c r="F421" s="47"/>
    </row>
    <row r="422" ht="20.1" customHeight="1" spans="1:6">
      <c r="A422" s="46" t="s">
        <v>101</v>
      </c>
      <c r="B422" s="42">
        <f t="shared" si="6"/>
        <v>113</v>
      </c>
      <c r="C422" s="47">
        <v>113</v>
      </c>
      <c r="D422" s="47"/>
      <c r="E422" s="47"/>
      <c r="F422" s="47"/>
    </row>
    <row r="423" ht="20.1" customHeight="1" spans="1:6">
      <c r="A423" s="46" t="s">
        <v>102</v>
      </c>
      <c r="B423" s="42">
        <f t="shared" si="6"/>
        <v>0</v>
      </c>
      <c r="C423" s="47"/>
      <c r="D423" s="47"/>
      <c r="E423" s="47"/>
      <c r="F423" s="47"/>
    </row>
    <row r="424" ht="20.1" customHeight="1" spans="1:6">
      <c r="A424" s="46" t="s">
        <v>358</v>
      </c>
      <c r="B424" s="42">
        <f t="shared" si="6"/>
        <v>21</v>
      </c>
      <c r="C424" s="47">
        <v>21</v>
      </c>
      <c r="D424" s="47"/>
      <c r="E424" s="47"/>
      <c r="F424" s="47"/>
    </row>
    <row r="425" ht="20.1" customHeight="1" spans="1:6">
      <c r="A425" s="44" t="s">
        <v>359</v>
      </c>
      <c r="B425" s="42">
        <f t="shared" si="6"/>
        <v>0</v>
      </c>
      <c r="C425" s="45">
        <f>SUM(C426,C427,C428,C429,C430,C431,C432,C433)</f>
        <v>0</v>
      </c>
      <c r="D425" s="45">
        <f>SUM(D426,D427,D428,D429,D430,D431,D432,D433)</f>
        <v>0</v>
      </c>
      <c r="E425" s="45">
        <f>SUM(E426,E427,E428,E429,E430,E431,E432,E433)</f>
        <v>0</v>
      </c>
      <c r="F425" s="45">
        <f>SUM(F426,F427,F428,F429,F430,F431,F432,F433)</f>
        <v>0</v>
      </c>
    </row>
    <row r="426" ht="20.1" customHeight="1" spans="1:6">
      <c r="A426" s="46" t="s">
        <v>360</v>
      </c>
      <c r="B426" s="42">
        <f t="shared" si="6"/>
        <v>0</v>
      </c>
      <c r="C426" s="47"/>
      <c r="D426" s="47"/>
      <c r="E426" s="47"/>
      <c r="F426" s="47"/>
    </row>
    <row r="427" ht="20.1" customHeight="1" spans="1:6">
      <c r="A427" s="46" t="s">
        <v>361</v>
      </c>
      <c r="B427" s="42">
        <f t="shared" si="6"/>
        <v>0</v>
      </c>
      <c r="C427" s="47"/>
      <c r="D427" s="47"/>
      <c r="E427" s="47"/>
      <c r="F427" s="47"/>
    </row>
    <row r="428" ht="20.1" customHeight="1" spans="1:6">
      <c r="A428" s="46" t="s">
        <v>362</v>
      </c>
      <c r="B428" s="42">
        <f t="shared" si="6"/>
        <v>0</v>
      </c>
      <c r="C428" s="47"/>
      <c r="D428" s="47"/>
      <c r="E428" s="47"/>
      <c r="F428" s="47"/>
    </row>
    <row r="429" ht="20.1" customHeight="1" spans="1:6">
      <c r="A429" s="46" t="s">
        <v>363</v>
      </c>
      <c r="B429" s="42">
        <f t="shared" si="6"/>
        <v>0</v>
      </c>
      <c r="C429" s="47"/>
      <c r="D429" s="47"/>
      <c r="E429" s="47"/>
      <c r="F429" s="47"/>
    </row>
    <row r="430" ht="20.1" customHeight="1" spans="1:6">
      <c r="A430" s="46" t="s">
        <v>364</v>
      </c>
      <c r="B430" s="42">
        <f t="shared" si="6"/>
        <v>0</v>
      </c>
      <c r="C430" s="47"/>
      <c r="D430" s="47"/>
      <c r="E430" s="47"/>
      <c r="F430" s="47"/>
    </row>
    <row r="431" ht="20.1" customHeight="1" spans="1:6">
      <c r="A431" s="46" t="s">
        <v>365</v>
      </c>
      <c r="B431" s="42">
        <f t="shared" si="6"/>
        <v>0</v>
      </c>
      <c r="C431" s="47"/>
      <c r="D431" s="47"/>
      <c r="E431" s="47"/>
      <c r="F431" s="47"/>
    </row>
    <row r="432" ht="20.1" customHeight="1" spans="1:6">
      <c r="A432" s="46" t="s">
        <v>366</v>
      </c>
      <c r="B432" s="42">
        <f t="shared" si="6"/>
        <v>0</v>
      </c>
      <c r="C432" s="47"/>
      <c r="D432" s="47"/>
      <c r="E432" s="47"/>
      <c r="F432" s="47"/>
    </row>
    <row r="433" ht="20.1" customHeight="1" spans="1:6">
      <c r="A433" s="46" t="s">
        <v>367</v>
      </c>
      <c r="B433" s="42">
        <f t="shared" si="6"/>
        <v>0</v>
      </c>
      <c r="C433" s="47"/>
      <c r="D433" s="47"/>
      <c r="E433" s="47"/>
      <c r="F433" s="47"/>
    </row>
    <row r="434" ht="20.1" customHeight="1" spans="1:6">
      <c r="A434" s="44" t="s">
        <v>368</v>
      </c>
      <c r="B434" s="42">
        <f t="shared" si="6"/>
        <v>0</v>
      </c>
      <c r="C434" s="45">
        <f>SUM(C435,C436,C437,C438,C439)</f>
        <v>0</v>
      </c>
      <c r="D434" s="45">
        <f>SUM(D435,D436,D437,D438,D439)</f>
        <v>0</v>
      </c>
      <c r="E434" s="45">
        <f>SUM(E435,E436,E437,E438,E439)</f>
        <v>0</v>
      </c>
      <c r="F434" s="45">
        <f>SUM(F435,F436,F437,F438,F439)</f>
        <v>0</v>
      </c>
    </row>
    <row r="435" ht="20.1" customHeight="1" spans="1:6">
      <c r="A435" s="46" t="s">
        <v>360</v>
      </c>
      <c r="B435" s="42">
        <f t="shared" si="6"/>
        <v>0</v>
      </c>
      <c r="C435" s="47"/>
      <c r="D435" s="47"/>
      <c r="E435" s="47"/>
      <c r="F435" s="47"/>
    </row>
    <row r="436" ht="20.1" customHeight="1" spans="1:6">
      <c r="A436" s="46" t="s">
        <v>369</v>
      </c>
      <c r="B436" s="42">
        <f t="shared" si="6"/>
        <v>0</v>
      </c>
      <c r="C436" s="47"/>
      <c r="D436" s="47"/>
      <c r="E436" s="47"/>
      <c r="F436" s="47"/>
    </row>
    <row r="437" ht="20.1" customHeight="1" spans="1:6">
      <c r="A437" s="46" t="s">
        <v>370</v>
      </c>
      <c r="B437" s="42">
        <f t="shared" si="6"/>
        <v>0</v>
      </c>
      <c r="C437" s="47"/>
      <c r="D437" s="47"/>
      <c r="E437" s="47"/>
      <c r="F437" s="47"/>
    </row>
    <row r="438" ht="20.1" customHeight="1" spans="1:6">
      <c r="A438" s="46" t="s">
        <v>371</v>
      </c>
      <c r="B438" s="42">
        <f t="shared" si="6"/>
        <v>0</v>
      </c>
      <c r="C438" s="47"/>
      <c r="D438" s="47"/>
      <c r="E438" s="47"/>
      <c r="F438" s="47"/>
    </row>
    <row r="439" ht="20.1" customHeight="1" spans="1:6">
      <c r="A439" s="46" t="s">
        <v>372</v>
      </c>
      <c r="B439" s="42">
        <f t="shared" si="6"/>
        <v>0</v>
      </c>
      <c r="C439" s="47"/>
      <c r="D439" s="47"/>
      <c r="E439" s="47"/>
      <c r="F439" s="47"/>
    </row>
    <row r="440" ht="20.1" customHeight="1" spans="1:6">
      <c r="A440" s="44" t="s">
        <v>373</v>
      </c>
      <c r="B440" s="42">
        <f t="shared" si="6"/>
        <v>0</v>
      </c>
      <c r="C440" s="45">
        <f>SUM(C441,C442,C443,C444)</f>
        <v>0</v>
      </c>
      <c r="D440" s="45">
        <f>SUM(D441,D442,D443,D444)</f>
        <v>0</v>
      </c>
      <c r="E440" s="45">
        <f>SUM(E441,E442,E443,E444)</f>
        <v>0</v>
      </c>
      <c r="F440" s="45">
        <f>SUM(F441,F442,F443,F444)</f>
        <v>0</v>
      </c>
    </row>
    <row r="441" ht="20.1" customHeight="1" spans="1:6">
      <c r="A441" s="46" t="s">
        <v>360</v>
      </c>
      <c r="B441" s="42">
        <f t="shared" si="6"/>
        <v>0</v>
      </c>
      <c r="C441" s="47"/>
      <c r="D441" s="47"/>
      <c r="E441" s="47"/>
      <c r="F441" s="47"/>
    </row>
    <row r="442" ht="20.1" customHeight="1" spans="1:6">
      <c r="A442" s="46" t="s">
        <v>374</v>
      </c>
      <c r="B442" s="42">
        <f t="shared" si="6"/>
        <v>0</v>
      </c>
      <c r="C442" s="47"/>
      <c r="D442" s="47"/>
      <c r="E442" s="47"/>
      <c r="F442" s="47"/>
    </row>
    <row r="443" ht="20.1" customHeight="1" spans="1:6">
      <c r="A443" s="46" t="s">
        <v>375</v>
      </c>
      <c r="B443" s="42">
        <f t="shared" si="6"/>
        <v>0</v>
      </c>
      <c r="C443" s="47"/>
      <c r="D443" s="47"/>
      <c r="E443" s="47"/>
      <c r="F443" s="47"/>
    </row>
    <row r="444" ht="20.1" customHeight="1" spans="1:6">
      <c r="A444" s="46" t="s">
        <v>376</v>
      </c>
      <c r="B444" s="42">
        <f t="shared" si="6"/>
        <v>0</v>
      </c>
      <c r="C444" s="47"/>
      <c r="D444" s="47"/>
      <c r="E444" s="47"/>
      <c r="F444" s="47"/>
    </row>
    <row r="445" ht="20.1" customHeight="1" spans="1:6">
      <c r="A445" s="44" t="s">
        <v>377</v>
      </c>
      <c r="B445" s="42">
        <f t="shared" si="6"/>
        <v>0</v>
      </c>
      <c r="C445" s="45">
        <f>SUM(C446,C447,C448,C449)</f>
        <v>0</v>
      </c>
      <c r="D445" s="45">
        <f>SUM(D446,D447,D448,D449)</f>
        <v>0</v>
      </c>
      <c r="E445" s="45">
        <f>SUM(E446,E447,E448,E449)</f>
        <v>0</v>
      </c>
      <c r="F445" s="45">
        <f>SUM(F446,F447,F448,F449)</f>
        <v>0</v>
      </c>
    </row>
    <row r="446" ht="20.1" customHeight="1" spans="1:6">
      <c r="A446" s="46" t="s">
        <v>360</v>
      </c>
      <c r="B446" s="42">
        <f t="shared" si="6"/>
        <v>0</v>
      </c>
      <c r="C446" s="47"/>
      <c r="D446" s="47"/>
      <c r="E446" s="47"/>
      <c r="F446" s="47"/>
    </row>
    <row r="447" ht="20.1" customHeight="1" spans="1:6">
      <c r="A447" s="46" t="s">
        <v>378</v>
      </c>
      <c r="B447" s="42">
        <f t="shared" si="6"/>
        <v>0</v>
      </c>
      <c r="C447" s="47"/>
      <c r="D447" s="47"/>
      <c r="E447" s="47"/>
      <c r="F447" s="47"/>
    </row>
    <row r="448" ht="20.1" customHeight="1" spans="1:6">
      <c r="A448" s="46" t="s">
        <v>379</v>
      </c>
      <c r="B448" s="42">
        <f t="shared" si="6"/>
        <v>0</v>
      </c>
      <c r="C448" s="47"/>
      <c r="D448" s="47"/>
      <c r="E448" s="47"/>
      <c r="F448" s="47"/>
    </row>
    <row r="449" ht="20.1" customHeight="1" spans="1:6">
      <c r="A449" s="46" t="s">
        <v>380</v>
      </c>
      <c r="B449" s="42">
        <f t="shared" si="6"/>
        <v>0</v>
      </c>
      <c r="C449" s="47"/>
      <c r="D449" s="47"/>
      <c r="E449" s="47"/>
      <c r="F449" s="47"/>
    </row>
    <row r="450" ht="20.1" customHeight="1" spans="1:6">
      <c r="A450" s="44" t="s">
        <v>381</v>
      </c>
      <c r="B450" s="42">
        <f t="shared" si="6"/>
        <v>0</v>
      </c>
      <c r="C450" s="45">
        <f>SUM(C451,C452,C453,C454)</f>
        <v>0</v>
      </c>
      <c r="D450" s="45">
        <f>SUM(D451,D452,D453,D454)</f>
        <v>0</v>
      </c>
      <c r="E450" s="45">
        <f>SUM(E451,E452,E453,E454)</f>
        <v>0</v>
      </c>
      <c r="F450" s="45">
        <f>SUM(F451,F452,F453,F454)</f>
        <v>0</v>
      </c>
    </row>
    <row r="451" ht="20.1" customHeight="1" spans="1:6">
      <c r="A451" s="46" t="s">
        <v>382</v>
      </c>
      <c r="B451" s="42">
        <f t="shared" si="6"/>
        <v>0</v>
      </c>
      <c r="C451" s="47"/>
      <c r="D451" s="47"/>
      <c r="E451" s="47"/>
      <c r="F451" s="47"/>
    </row>
    <row r="452" ht="20.1" customHeight="1" spans="1:6">
      <c r="A452" s="46" t="s">
        <v>383</v>
      </c>
      <c r="B452" s="42">
        <f t="shared" si="6"/>
        <v>0</v>
      </c>
      <c r="C452" s="47"/>
      <c r="D452" s="47"/>
      <c r="E452" s="47"/>
      <c r="F452" s="47"/>
    </row>
    <row r="453" ht="20.1" customHeight="1" spans="1:6">
      <c r="A453" s="46" t="s">
        <v>384</v>
      </c>
      <c r="B453" s="42">
        <f t="shared" si="6"/>
        <v>0</v>
      </c>
      <c r="C453" s="47"/>
      <c r="D453" s="47"/>
      <c r="E453" s="47"/>
      <c r="F453" s="47"/>
    </row>
    <row r="454" ht="20.1" customHeight="1" spans="1:6">
      <c r="A454" s="46" t="s">
        <v>385</v>
      </c>
      <c r="B454" s="42">
        <f t="shared" ref="B454:B517" si="7">C454+D454+E454+F454</f>
        <v>0</v>
      </c>
      <c r="C454" s="47"/>
      <c r="D454" s="47"/>
      <c r="E454" s="47"/>
      <c r="F454" s="47"/>
    </row>
    <row r="455" ht="20.1" customHeight="1" spans="1:6">
      <c r="A455" s="44" t="s">
        <v>386</v>
      </c>
      <c r="B455" s="42">
        <f t="shared" si="7"/>
        <v>0</v>
      </c>
      <c r="C455" s="45">
        <f>SUM(C456,C457,C458,C459,C460,C461)</f>
        <v>0</v>
      </c>
      <c r="D455" s="45">
        <f>SUM(D456,D457,D458,D459,D460,D461)</f>
        <v>0</v>
      </c>
      <c r="E455" s="45">
        <f>SUM(E456,E457,E458,E459,E460,E461)</f>
        <v>0</v>
      </c>
      <c r="F455" s="45">
        <f>SUM(F456,F457,F458,F459,F460,F461)</f>
        <v>0</v>
      </c>
    </row>
    <row r="456" ht="20.1" customHeight="1" spans="1:6">
      <c r="A456" s="46" t="s">
        <v>360</v>
      </c>
      <c r="B456" s="42">
        <f t="shared" si="7"/>
        <v>0</v>
      </c>
      <c r="C456" s="47"/>
      <c r="D456" s="47"/>
      <c r="E456" s="47"/>
      <c r="F456" s="47"/>
    </row>
    <row r="457" ht="20.1" customHeight="1" spans="1:6">
      <c r="A457" s="46" t="s">
        <v>387</v>
      </c>
      <c r="B457" s="42">
        <f t="shared" si="7"/>
        <v>0</v>
      </c>
      <c r="C457" s="47"/>
      <c r="D457" s="47"/>
      <c r="E457" s="47"/>
      <c r="F457" s="47"/>
    </row>
    <row r="458" ht="20.1" customHeight="1" spans="1:6">
      <c r="A458" s="46" t="s">
        <v>388</v>
      </c>
      <c r="B458" s="42">
        <f t="shared" si="7"/>
        <v>0</v>
      </c>
      <c r="C458" s="47"/>
      <c r="D458" s="47"/>
      <c r="E458" s="47"/>
      <c r="F458" s="47"/>
    </row>
    <row r="459" ht="20.1" customHeight="1" spans="1:6">
      <c r="A459" s="46" t="s">
        <v>389</v>
      </c>
      <c r="B459" s="42">
        <f t="shared" si="7"/>
        <v>0</v>
      </c>
      <c r="C459" s="47"/>
      <c r="D459" s="47"/>
      <c r="E459" s="47"/>
      <c r="F459" s="47"/>
    </row>
    <row r="460" ht="20.1" customHeight="1" spans="1:6">
      <c r="A460" s="46" t="s">
        <v>390</v>
      </c>
      <c r="B460" s="42">
        <f t="shared" si="7"/>
        <v>0</v>
      </c>
      <c r="C460" s="47"/>
      <c r="D460" s="47"/>
      <c r="E460" s="47"/>
      <c r="F460" s="47"/>
    </row>
    <row r="461" ht="20.1" customHeight="1" spans="1:6">
      <c r="A461" s="46" t="s">
        <v>391</v>
      </c>
      <c r="B461" s="42">
        <f t="shared" si="7"/>
        <v>0</v>
      </c>
      <c r="C461" s="47"/>
      <c r="D461" s="47"/>
      <c r="E461" s="47"/>
      <c r="F461" s="47"/>
    </row>
    <row r="462" ht="20.1" customHeight="1" spans="1:6">
      <c r="A462" s="44" t="s">
        <v>392</v>
      </c>
      <c r="B462" s="42">
        <f t="shared" si="7"/>
        <v>0</v>
      </c>
      <c r="C462" s="45">
        <f>SUM(C463,C464,C465)</f>
        <v>0</v>
      </c>
      <c r="D462" s="45">
        <f>SUM(D463,D464,D465)</f>
        <v>0</v>
      </c>
      <c r="E462" s="45">
        <f>SUM(E463,E464,E465)</f>
        <v>0</v>
      </c>
      <c r="F462" s="45">
        <f>SUM(F463,F464,F465)</f>
        <v>0</v>
      </c>
    </row>
    <row r="463" ht="20.1" customHeight="1" spans="1:6">
      <c r="A463" s="46" t="s">
        <v>393</v>
      </c>
      <c r="B463" s="42">
        <f t="shared" si="7"/>
        <v>0</v>
      </c>
      <c r="C463" s="47"/>
      <c r="D463" s="47"/>
      <c r="E463" s="47"/>
      <c r="F463" s="47"/>
    </row>
    <row r="464" ht="20.1" customHeight="1" spans="1:6">
      <c r="A464" s="46" t="s">
        <v>394</v>
      </c>
      <c r="B464" s="42">
        <f t="shared" si="7"/>
        <v>0</v>
      </c>
      <c r="C464" s="47"/>
      <c r="D464" s="47"/>
      <c r="E464" s="47"/>
      <c r="F464" s="47"/>
    </row>
    <row r="465" ht="20.1" customHeight="1" spans="1:6">
      <c r="A465" s="46" t="s">
        <v>395</v>
      </c>
      <c r="B465" s="42">
        <f t="shared" si="7"/>
        <v>0</v>
      </c>
      <c r="C465" s="47"/>
      <c r="D465" s="47"/>
      <c r="E465" s="47"/>
      <c r="F465" s="47"/>
    </row>
    <row r="466" ht="20.1" customHeight="1" spans="1:6">
      <c r="A466" s="44" t="s">
        <v>396</v>
      </c>
      <c r="B466" s="42">
        <f t="shared" si="7"/>
        <v>0</v>
      </c>
      <c r="C466" s="45">
        <f>SUM(C467,C468,C469)</f>
        <v>0</v>
      </c>
      <c r="D466" s="45">
        <f>SUM(D467,D468,D469)</f>
        <v>0</v>
      </c>
      <c r="E466" s="45">
        <f>SUM(E467,E468,E469)</f>
        <v>0</v>
      </c>
      <c r="F466" s="45">
        <f>SUM(F467,F468,F469)</f>
        <v>0</v>
      </c>
    </row>
    <row r="467" ht="20.1" customHeight="1" spans="1:6">
      <c r="A467" s="46" t="s">
        <v>397</v>
      </c>
      <c r="B467" s="42">
        <f t="shared" si="7"/>
        <v>0</v>
      </c>
      <c r="C467" s="47"/>
      <c r="D467" s="47"/>
      <c r="E467" s="47"/>
      <c r="F467" s="47"/>
    </row>
    <row r="468" ht="20.1" customHeight="1" spans="1:6">
      <c r="A468" s="46" t="s">
        <v>398</v>
      </c>
      <c r="B468" s="42">
        <f t="shared" si="7"/>
        <v>0</v>
      </c>
      <c r="C468" s="47"/>
      <c r="D468" s="47"/>
      <c r="E468" s="47"/>
      <c r="F468" s="47"/>
    </row>
    <row r="469" ht="20.1" customHeight="1" spans="1:6">
      <c r="A469" s="46" t="s">
        <v>399</v>
      </c>
      <c r="B469" s="42">
        <f t="shared" si="7"/>
        <v>0</v>
      </c>
      <c r="C469" s="47"/>
      <c r="D469" s="47"/>
      <c r="E469" s="47"/>
      <c r="F469" s="47"/>
    </row>
    <row r="470" ht="20.1" customHeight="1" spans="1:6">
      <c r="A470" s="44" t="s">
        <v>400</v>
      </c>
      <c r="B470" s="42">
        <f t="shared" si="7"/>
        <v>813</v>
      </c>
      <c r="C470" s="45">
        <f>SUM(C471,C472,C473,C474)</f>
        <v>813</v>
      </c>
      <c r="D470" s="45">
        <f>SUM(D471,D472,D473,D474)</f>
        <v>0</v>
      </c>
      <c r="E470" s="45">
        <f>SUM(E471,E472,E473,E474)</f>
        <v>0</v>
      </c>
      <c r="F470" s="45">
        <f>SUM(F471,F472,F473,F474)</f>
        <v>0</v>
      </c>
    </row>
    <row r="471" ht="20.1" customHeight="1" spans="1:6">
      <c r="A471" s="46" t="s">
        <v>401</v>
      </c>
      <c r="B471" s="42">
        <f t="shared" si="7"/>
        <v>0</v>
      </c>
      <c r="C471" s="47"/>
      <c r="D471" s="47"/>
      <c r="E471" s="47"/>
      <c r="F471" s="47"/>
    </row>
    <row r="472" ht="20.1" customHeight="1" spans="1:6">
      <c r="A472" s="46" t="s">
        <v>402</v>
      </c>
      <c r="B472" s="42">
        <f t="shared" si="7"/>
        <v>0</v>
      </c>
      <c r="C472" s="47"/>
      <c r="D472" s="47"/>
      <c r="E472" s="47"/>
      <c r="F472" s="47"/>
    </row>
    <row r="473" ht="20.1" customHeight="1" spans="1:6">
      <c r="A473" s="46" t="s">
        <v>403</v>
      </c>
      <c r="B473" s="42">
        <f t="shared" si="7"/>
        <v>0</v>
      </c>
      <c r="C473" s="47"/>
      <c r="D473" s="47"/>
      <c r="E473" s="47"/>
      <c r="F473" s="47"/>
    </row>
    <row r="474" ht="20.1" customHeight="1" spans="1:6">
      <c r="A474" s="46" t="s">
        <v>404</v>
      </c>
      <c r="B474" s="42">
        <f t="shared" si="7"/>
        <v>813</v>
      </c>
      <c r="C474" s="47">
        <v>813</v>
      </c>
      <c r="D474" s="47"/>
      <c r="E474" s="47"/>
      <c r="F474" s="47"/>
    </row>
    <row r="475" ht="20.1" customHeight="1" spans="1:6">
      <c r="A475" s="44" t="s">
        <v>405</v>
      </c>
      <c r="B475" s="42">
        <f t="shared" si="7"/>
        <v>0</v>
      </c>
      <c r="C475" s="45">
        <f>SUM(C476,C492,C500,C511,C520,C528)</f>
        <v>0</v>
      </c>
      <c r="D475" s="45">
        <f>SUM(D476,D492,D500,D511,D520,D528)</f>
        <v>0</v>
      </c>
      <c r="E475" s="45">
        <f>SUM(E476,E492,E500,E511,E520,E528)</f>
        <v>0</v>
      </c>
      <c r="F475" s="45">
        <f>SUM(F476,F492,F500,F511,F520,F528)</f>
        <v>0</v>
      </c>
    </row>
    <row r="476" ht="20.1" customHeight="1" spans="1:6">
      <c r="A476" s="44" t="s">
        <v>406</v>
      </c>
      <c r="B476" s="42">
        <f t="shared" si="7"/>
        <v>0</v>
      </c>
      <c r="C476" s="45">
        <f>SUM(C477,C478,C479,C480,C481,C482,C483,C484,C485,C486,C487,C488,C489,C490,C491)</f>
        <v>0</v>
      </c>
      <c r="D476" s="45">
        <f>SUM(D477,D478,D479,D480,D481,D482,D483,D484,D485,D486,D487,D488,D489,D490,D491)</f>
        <v>0</v>
      </c>
      <c r="E476" s="45">
        <f>SUM(E477,E478,E479,E480,E481,E482,E483,E484,E485,E486,E487,E488,E489,E490,E491)</f>
        <v>0</v>
      </c>
      <c r="F476" s="45">
        <f>SUM(F477,F478,F479,F480,F481,F482,F483,F484,F485,F486,F487,F488,F489,F490,F491)</f>
        <v>0</v>
      </c>
    </row>
    <row r="477" ht="20.1" customHeight="1" spans="1:6">
      <c r="A477" s="46" t="s">
        <v>100</v>
      </c>
      <c r="B477" s="42">
        <f t="shared" si="7"/>
        <v>0</v>
      </c>
      <c r="C477" s="47"/>
      <c r="D477" s="47"/>
      <c r="E477" s="47"/>
      <c r="F477" s="47"/>
    </row>
    <row r="478" ht="20.1" customHeight="1" spans="1:6">
      <c r="A478" s="46" t="s">
        <v>101</v>
      </c>
      <c r="B478" s="42">
        <f t="shared" si="7"/>
        <v>0</v>
      </c>
      <c r="C478" s="47"/>
      <c r="D478" s="47"/>
      <c r="E478" s="47"/>
      <c r="F478" s="47"/>
    </row>
    <row r="479" ht="20.1" customHeight="1" spans="1:6">
      <c r="A479" s="46" t="s">
        <v>102</v>
      </c>
      <c r="B479" s="42">
        <f t="shared" si="7"/>
        <v>0</v>
      </c>
      <c r="C479" s="47"/>
      <c r="D479" s="47"/>
      <c r="E479" s="47"/>
      <c r="F479" s="47"/>
    </row>
    <row r="480" ht="20.1" customHeight="1" spans="1:6">
      <c r="A480" s="46" t="s">
        <v>407</v>
      </c>
      <c r="B480" s="42">
        <f t="shared" si="7"/>
        <v>0</v>
      </c>
      <c r="C480" s="47"/>
      <c r="D480" s="47"/>
      <c r="E480" s="47"/>
      <c r="F480" s="47"/>
    </row>
    <row r="481" ht="20.1" customHeight="1" spans="1:6">
      <c r="A481" s="46" t="s">
        <v>408</v>
      </c>
      <c r="B481" s="42">
        <f t="shared" si="7"/>
        <v>0</v>
      </c>
      <c r="C481" s="47"/>
      <c r="D481" s="47"/>
      <c r="E481" s="47"/>
      <c r="F481" s="47"/>
    </row>
    <row r="482" ht="20.1" customHeight="1" spans="1:6">
      <c r="A482" s="46" t="s">
        <v>409</v>
      </c>
      <c r="B482" s="42">
        <f t="shared" si="7"/>
        <v>0</v>
      </c>
      <c r="C482" s="47"/>
      <c r="D482" s="47"/>
      <c r="E482" s="47"/>
      <c r="F482" s="47"/>
    </row>
    <row r="483" ht="20.1" customHeight="1" spans="1:6">
      <c r="A483" s="46" t="s">
        <v>410</v>
      </c>
      <c r="B483" s="42">
        <f t="shared" si="7"/>
        <v>0</v>
      </c>
      <c r="C483" s="47"/>
      <c r="D483" s="47"/>
      <c r="E483" s="47"/>
      <c r="F483" s="47"/>
    </row>
    <row r="484" ht="20.1" customHeight="1" spans="1:6">
      <c r="A484" s="46" t="s">
        <v>411</v>
      </c>
      <c r="B484" s="42">
        <f t="shared" si="7"/>
        <v>0</v>
      </c>
      <c r="C484" s="47"/>
      <c r="D484" s="47"/>
      <c r="E484" s="47"/>
      <c r="F484" s="47"/>
    </row>
    <row r="485" ht="20.1" customHeight="1" spans="1:6">
      <c r="A485" s="46" t="s">
        <v>412</v>
      </c>
      <c r="B485" s="42">
        <f t="shared" si="7"/>
        <v>0</v>
      </c>
      <c r="C485" s="47"/>
      <c r="D485" s="47"/>
      <c r="E485" s="47"/>
      <c r="F485" s="47"/>
    </row>
    <row r="486" ht="20.1" customHeight="1" spans="1:6">
      <c r="A486" s="46" t="s">
        <v>413</v>
      </c>
      <c r="B486" s="42">
        <f t="shared" si="7"/>
        <v>0</v>
      </c>
      <c r="C486" s="47"/>
      <c r="D486" s="47"/>
      <c r="E486" s="47"/>
      <c r="F486" s="47"/>
    </row>
    <row r="487" ht="20.1" customHeight="1" spans="1:6">
      <c r="A487" s="46" t="s">
        <v>414</v>
      </c>
      <c r="B487" s="42">
        <f t="shared" si="7"/>
        <v>0</v>
      </c>
      <c r="C487" s="47"/>
      <c r="D487" s="47"/>
      <c r="E487" s="47"/>
      <c r="F487" s="47"/>
    </row>
    <row r="488" ht="20.1" customHeight="1" spans="1:6">
      <c r="A488" s="46" t="s">
        <v>415</v>
      </c>
      <c r="B488" s="42">
        <f t="shared" si="7"/>
        <v>0</v>
      </c>
      <c r="C488" s="47"/>
      <c r="D488" s="47"/>
      <c r="E488" s="47"/>
      <c r="F488" s="47"/>
    </row>
    <row r="489" ht="20.1" customHeight="1" spans="1:6">
      <c r="A489" s="46" t="s">
        <v>416</v>
      </c>
      <c r="B489" s="42">
        <f t="shared" si="7"/>
        <v>0</v>
      </c>
      <c r="C489" s="47"/>
      <c r="D489" s="47"/>
      <c r="E489" s="47"/>
      <c r="F489" s="47"/>
    </row>
    <row r="490" ht="20.1" customHeight="1" spans="1:6">
      <c r="A490" s="46" t="s">
        <v>417</v>
      </c>
      <c r="B490" s="42">
        <f t="shared" si="7"/>
        <v>0</v>
      </c>
      <c r="C490" s="47"/>
      <c r="D490" s="47"/>
      <c r="E490" s="47"/>
      <c r="F490" s="47"/>
    </row>
    <row r="491" ht="20.1" customHeight="1" spans="1:6">
      <c r="A491" s="46" t="s">
        <v>418</v>
      </c>
      <c r="B491" s="42">
        <f t="shared" si="7"/>
        <v>0</v>
      </c>
      <c r="C491" s="47"/>
      <c r="D491" s="47"/>
      <c r="E491" s="47"/>
      <c r="F491" s="47"/>
    </row>
    <row r="492" ht="20.1" customHeight="1" spans="1:6">
      <c r="A492" s="44" t="s">
        <v>419</v>
      </c>
      <c r="B492" s="42">
        <f t="shared" si="7"/>
        <v>0</v>
      </c>
      <c r="C492" s="45">
        <f>SUM(C493,C494,C495,C496,C497,C498,C499)</f>
        <v>0</v>
      </c>
      <c r="D492" s="45">
        <f>SUM(D493,D494,D495,D496,D497,D498,D499)</f>
        <v>0</v>
      </c>
      <c r="E492" s="45">
        <f>SUM(E493,E494,E495,E496,E497,E498,E499)</f>
        <v>0</v>
      </c>
      <c r="F492" s="45">
        <f>SUM(F493,F494,F495,F496,F497,F498,F499)</f>
        <v>0</v>
      </c>
    </row>
    <row r="493" ht="20.1" customHeight="1" spans="1:6">
      <c r="A493" s="46" t="s">
        <v>100</v>
      </c>
      <c r="B493" s="42">
        <f t="shared" si="7"/>
        <v>0</v>
      </c>
      <c r="C493" s="47"/>
      <c r="D493" s="47"/>
      <c r="E493" s="47"/>
      <c r="F493" s="47"/>
    </row>
    <row r="494" ht="20.1" customHeight="1" spans="1:6">
      <c r="A494" s="46" t="s">
        <v>101</v>
      </c>
      <c r="B494" s="42">
        <f t="shared" si="7"/>
        <v>0</v>
      </c>
      <c r="C494" s="47"/>
      <c r="D494" s="47"/>
      <c r="E494" s="47"/>
      <c r="F494" s="47"/>
    </row>
    <row r="495" ht="20.1" customHeight="1" spans="1:6">
      <c r="A495" s="46" t="s">
        <v>102</v>
      </c>
      <c r="B495" s="42">
        <f t="shared" si="7"/>
        <v>0</v>
      </c>
      <c r="C495" s="47"/>
      <c r="D495" s="47"/>
      <c r="E495" s="47"/>
      <c r="F495" s="47"/>
    </row>
    <row r="496" ht="20.1" customHeight="1" spans="1:6">
      <c r="A496" s="46" t="s">
        <v>420</v>
      </c>
      <c r="B496" s="42">
        <f t="shared" si="7"/>
        <v>0</v>
      </c>
      <c r="C496" s="47"/>
      <c r="D496" s="47"/>
      <c r="E496" s="47"/>
      <c r="F496" s="47"/>
    </row>
    <row r="497" ht="20.1" customHeight="1" spans="1:6">
      <c r="A497" s="46" t="s">
        <v>421</v>
      </c>
      <c r="B497" s="42">
        <f t="shared" si="7"/>
        <v>0</v>
      </c>
      <c r="C497" s="47"/>
      <c r="D497" s="47"/>
      <c r="E497" s="47"/>
      <c r="F497" s="47"/>
    </row>
    <row r="498" ht="20.1" customHeight="1" spans="1:6">
      <c r="A498" s="46" t="s">
        <v>422</v>
      </c>
      <c r="B498" s="42">
        <f t="shared" si="7"/>
        <v>0</v>
      </c>
      <c r="C498" s="47"/>
      <c r="D498" s="47"/>
      <c r="E498" s="47"/>
      <c r="F498" s="47"/>
    </row>
    <row r="499" ht="20.1" customHeight="1" spans="1:6">
      <c r="A499" s="46" t="s">
        <v>423</v>
      </c>
      <c r="B499" s="42">
        <f t="shared" si="7"/>
        <v>0</v>
      </c>
      <c r="C499" s="47"/>
      <c r="D499" s="47"/>
      <c r="E499" s="47"/>
      <c r="F499" s="47"/>
    </row>
    <row r="500" ht="20.1" customHeight="1" spans="1:6">
      <c r="A500" s="44" t="s">
        <v>424</v>
      </c>
      <c r="B500" s="42">
        <f t="shared" si="7"/>
        <v>0</v>
      </c>
      <c r="C500" s="45">
        <f>SUM(C501,C502,C503,C504,C505,C506,C507,C508,C509,C510)</f>
        <v>0</v>
      </c>
      <c r="D500" s="45">
        <f>SUM(D501,D502,D503,D504,D505,D506,D507,D508,D509,D510)</f>
        <v>0</v>
      </c>
      <c r="E500" s="45">
        <f>SUM(E501,E502,E503,E504,E505,E506,E507,E508,E509,E510)</f>
        <v>0</v>
      </c>
      <c r="F500" s="45">
        <f>SUM(F501,F502,F503,F504,F505,F506,F507,F508,F509,F510)</f>
        <v>0</v>
      </c>
    </row>
    <row r="501" ht="20.1" customHeight="1" spans="1:6">
      <c r="A501" s="46" t="s">
        <v>100</v>
      </c>
      <c r="B501" s="42">
        <f t="shared" si="7"/>
        <v>0</v>
      </c>
      <c r="C501" s="47"/>
      <c r="D501" s="47"/>
      <c r="E501" s="47"/>
      <c r="F501" s="47"/>
    </row>
    <row r="502" ht="20.1" customHeight="1" spans="1:6">
      <c r="A502" s="46" t="s">
        <v>101</v>
      </c>
      <c r="B502" s="42">
        <f t="shared" si="7"/>
        <v>0</v>
      </c>
      <c r="C502" s="47"/>
      <c r="D502" s="47"/>
      <c r="E502" s="47"/>
      <c r="F502" s="47"/>
    </row>
    <row r="503" ht="20.1" customHeight="1" spans="1:6">
      <c r="A503" s="46" t="s">
        <v>102</v>
      </c>
      <c r="B503" s="42">
        <f t="shared" si="7"/>
        <v>0</v>
      </c>
      <c r="C503" s="47"/>
      <c r="D503" s="47"/>
      <c r="E503" s="47"/>
      <c r="F503" s="47"/>
    </row>
    <row r="504" ht="20.1" customHeight="1" spans="1:6">
      <c r="A504" s="46" t="s">
        <v>425</v>
      </c>
      <c r="B504" s="42">
        <f t="shared" si="7"/>
        <v>0</v>
      </c>
      <c r="C504" s="47"/>
      <c r="D504" s="47"/>
      <c r="E504" s="47"/>
      <c r="F504" s="47"/>
    </row>
    <row r="505" ht="20.1" customHeight="1" spans="1:6">
      <c r="A505" s="46" t="s">
        <v>426</v>
      </c>
      <c r="B505" s="42">
        <f t="shared" si="7"/>
        <v>0</v>
      </c>
      <c r="C505" s="47"/>
      <c r="D505" s="47"/>
      <c r="E505" s="47"/>
      <c r="F505" s="47"/>
    </row>
    <row r="506" ht="20.1" customHeight="1" spans="1:6">
      <c r="A506" s="46" t="s">
        <v>427</v>
      </c>
      <c r="B506" s="42">
        <f t="shared" si="7"/>
        <v>0</v>
      </c>
      <c r="C506" s="47"/>
      <c r="D506" s="47"/>
      <c r="E506" s="47"/>
      <c r="F506" s="47"/>
    </row>
    <row r="507" ht="20.1" customHeight="1" spans="1:6">
      <c r="A507" s="46" t="s">
        <v>428</v>
      </c>
      <c r="B507" s="42">
        <f t="shared" si="7"/>
        <v>0</v>
      </c>
      <c r="C507" s="47"/>
      <c r="D507" s="47"/>
      <c r="E507" s="47"/>
      <c r="F507" s="47"/>
    </row>
    <row r="508" ht="20.1" customHeight="1" spans="1:6">
      <c r="A508" s="46" t="s">
        <v>429</v>
      </c>
      <c r="B508" s="42">
        <f t="shared" si="7"/>
        <v>0</v>
      </c>
      <c r="C508" s="47"/>
      <c r="D508" s="47"/>
      <c r="E508" s="47"/>
      <c r="F508" s="47"/>
    </row>
    <row r="509" ht="20.1" customHeight="1" spans="1:6">
      <c r="A509" s="46" t="s">
        <v>430</v>
      </c>
      <c r="B509" s="42">
        <f t="shared" si="7"/>
        <v>0</v>
      </c>
      <c r="C509" s="47"/>
      <c r="D509" s="47"/>
      <c r="E509" s="47"/>
      <c r="F509" s="47"/>
    </row>
    <row r="510" ht="20.1" customHeight="1" spans="1:6">
      <c r="A510" s="46" t="s">
        <v>431</v>
      </c>
      <c r="B510" s="42">
        <f t="shared" si="7"/>
        <v>0</v>
      </c>
      <c r="C510" s="47"/>
      <c r="D510" s="47"/>
      <c r="E510" s="47"/>
      <c r="F510" s="47"/>
    </row>
    <row r="511" ht="20.1" customHeight="1" spans="1:6">
      <c r="A511" s="44" t="s">
        <v>432</v>
      </c>
      <c r="B511" s="42">
        <f t="shared" si="7"/>
        <v>0</v>
      </c>
      <c r="C511" s="45">
        <f>SUM(C512,C513,C514,C515,C516,C517,C518,C519)</f>
        <v>0</v>
      </c>
      <c r="D511" s="45">
        <f>SUM(D512,D513,D514,D515,D516,D517,D518,D519)</f>
        <v>0</v>
      </c>
      <c r="E511" s="45">
        <f>SUM(E512,E513,E514,E515,E516,E517,E518,E519)</f>
        <v>0</v>
      </c>
      <c r="F511" s="45">
        <f>SUM(F512,F513,F514,F515,F516,F517,F518,F519)</f>
        <v>0</v>
      </c>
    </row>
    <row r="512" ht="20.1" customHeight="1" spans="1:6">
      <c r="A512" s="46" t="s">
        <v>100</v>
      </c>
      <c r="B512" s="42">
        <f t="shared" si="7"/>
        <v>0</v>
      </c>
      <c r="C512" s="47"/>
      <c r="D512" s="47"/>
      <c r="E512" s="47"/>
      <c r="F512" s="47"/>
    </row>
    <row r="513" ht="20.1" customHeight="1" spans="1:6">
      <c r="A513" s="46" t="s">
        <v>101</v>
      </c>
      <c r="B513" s="42">
        <f t="shared" si="7"/>
        <v>0</v>
      </c>
      <c r="C513" s="47"/>
      <c r="D513" s="47"/>
      <c r="E513" s="47"/>
      <c r="F513" s="47"/>
    </row>
    <row r="514" ht="20.1" customHeight="1" spans="1:6">
      <c r="A514" s="46" t="s">
        <v>102</v>
      </c>
      <c r="B514" s="42">
        <f t="shared" si="7"/>
        <v>0</v>
      </c>
      <c r="C514" s="47"/>
      <c r="D514" s="47"/>
      <c r="E514" s="47"/>
      <c r="F514" s="47"/>
    </row>
    <row r="515" ht="20.1" customHeight="1" spans="1:6">
      <c r="A515" s="46" t="s">
        <v>433</v>
      </c>
      <c r="B515" s="42">
        <f t="shared" si="7"/>
        <v>0</v>
      </c>
      <c r="C515" s="47"/>
      <c r="D515" s="47"/>
      <c r="E515" s="47"/>
      <c r="F515" s="47"/>
    </row>
    <row r="516" ht="20.1" customHeight="1" spans="1:6">
      <c r="A516" s="46" t="s">
        <v>434</v>
      </c>
      <c r="B516" s="42">
        <f t="shared" si="7"/>
        <v>0</v>
      </c>
      <c r="C516" s="47"/>
      <c r="D516" s="47"/>
      <c r="E516" s="47"/>
      <c r="F516" s="47"/>
    </row>
    <row r="517" ht="20.1" customHeight="1" spans="1:6">
      <c r="A517" s="46" t="s">
        <v>435</v>
      </c>
      <c r="B517" s="42">
        <f t="shared" si="7"/>
        <v>0</v>
      </c>
      <c r="C517" s="47"/>
      <c r="D517" s="47"/>
      <c r="E517" s="47"/>
      <c r="F517" s="47"/>
    </row>
    <row r="518" ht="20.1" customHeight="1" spans="1:6">
      <c r="A518" s="46" t="s">
        <v>436</v>
      </c>
      <c r="B518" s="42">
        <f t="shared" ref="B518:B581" si="8">C518+D518+E518+F518</f>
        <v>0</v>
      </c>
      <c r="C518" s="47"/>
      <c r="D518" s="47"/>
      <c r="E518" s="47"/>
      <c r="F518" s="47"/>
    </row>
    <row r="519" ht="20.1" customHeight="1" spans="1:6">
      <c r="A519" s="46" t="s">
        <v>437</v>
      </c>
      <c r="B519" s="42">
        <f t="shared" si="8"/>
        <v>0</v>
      </c>
      <c r="C519" s="47"/>
      <c r="D519" s="47"/>
      <c r="E519" s="47"/>
      <c r="F519" s="47"/>
    </row>
    <row r="520" ht="20.1" customHeight="1" spans="1:6">
      <c r="A520" s="44" t="s">
        <v>438</v>
      </c>
      <c r="B520" s="42">
        <f t="shared" si="8"/>
        <v>0</v>
      </c>
      <c r="C520" s="45">
        <f>SUM(C521,C522,C523,C524,C525,C526,C527)</f>
        <v>0</v>
      </c>
      <c r="D520" s="45">
        <f>SUM(D521,D522,D523,D524,D525,D526,D527)</f>
        <v>0</v>
      </c>
      <c r="E520" s="45">
        <f>SUM(E521,E522,E523,E524,E525,E526,E527)</f>
        <v>0</v>
      </c>
      <c r="F520" s="45">
        <f>SUM(F521,F522,F523,F524,F525,F526,F527)</f>
        <v>0</v>
      </c>
    </row>
    <row r="521" ht="20.1" customHeight="1" spans="1:6">
      <c r="A521" s="46" t="s">
        <v>100</v>
      </c>
      <c r="B521" s="42">
        <f t="shared" si="8"/>
        <v>0</v>
      </c>
      <c r="C521" s="47"/>
      <c r="D521" s="47"/>
      <c r="E521" s="47"/>
      <c r="F521" s="47"/>
    </row>
    <row r="522" ht="20.1" customHeight="1" spans="1:6">
      <c r="A522" s="46" t="s">
        <v>101</v>
      </c>
      <c r="B522" s="42">
        <f t="shared" si="8"/>
        <v>0</v>
      </c>
      <c r="C522" s="47"/>
      <c r="D522" s="47"/>
      <c r="E522" s="47"/>
      <c r="F522" s="47"/>
    </row>
    <row r="523" ht="20.1" customHeight="1" spans="1:6">
      <c r="A523" s="46" t="s">
        <v>102</v>
      </c>
      <c r="B523" s="42">
        <f t="shared" si="8"/>
        <v>0</v>
      </c>
      <c r="C523" s="47"/>
      <c r="D523" s="47"/>
      <c r="E523" s="47"/>
      <c r="F523" s="47"/>
    </row>
    <row r="524" ht="20.1" customHeight="1" spans="1:6">
      <c r="A524" s="46" t="s">
        <v>439</v>
      </c>
      <c r="B524" s="42">
        <f t="shared" si="8"/>
        <v>0</v>
      </c>
      <c r="C524" s="47"/>
      <c r="D524" s="47"/>
      <c r="E524" s="47"/>
      <c r="F524" s="47"/>
    </row>
    <row r="525" ht="20.1" customHeight="1" spans="1:6">
      <c r="A525" s="46" t="s">
        <v>440</v>
      </c>
      <c r="B525" s="42">
        <f t="shared" si="8"/>
        <v>0</v>
      </c>
      <c r="C525" s="47"/>
      <c r="D525" s="47"/>
      <c r="E525" s="47"/>
      <c r="F525" s="47"/>
    </row>
    <row r="526" ht="20.1" customHeight="1" spans="1:6">
      <c r="A526" s="46" t="s">
        <v>441</v>
      </c>
      <c r="B526" s="42">
        <f t="shared" si="8"/>
        <v>0</v>
      </c>
      <c r="C526" s="47"/>
      <c r="D526" s="47"/>
      <c r="E526" s="47"/>
      <c r="F526" s="47"/>
    </row>
    <row r="527" ht="20.1" customHeight="1" spans="1:6">
      <c r="A527" s="46" t="s">
        <v>442</v>
      </c>
      <c r="B527" s="42">
        <f t="shared" si="8"/>
        <v>0</v>
      </c>
      <c r="C527" s="47"/>
      <c r="D527" s="47"/>
      <c r="E527" s="47"/>
      <c r="F527" s="47"/>
    </row>
    <row r="528" ht="20.1" customHeight="1" spans="1:6">
      <c r="A528" s="44" t="s">
        <v>443</v>
      </c>
      <c r="B528" s="42">
        <f t="shared" si="8"/>
        <v>0</v>
      </c>
      <c r="C528" s="45">
        <f>SUM(C529,C530,C531)</f>
        <v>0</v>
      </c>
      <c r="D528" s="45">
        <f>SUM(D529,D530,D531)</f>
        <v>0</v>
      </c>
      <c r="E528" s="45">
        <f>SUM(E529,E530,E531)</f>
        <v>0</v>
      </c>
      <c r="F528" s="45">
        <f>SUM(F529,F530,F531)</f>
        <v>0</v>
      </c>
    </row>
    <row r="529" ht="20.1" customHeight="1" spans="1:6">
      <c r="A529" s="46" t="s">
        <v>444</v>
      </c>
      <c r="B529" s="42">
        <f t="shared" si="8"/>
        <v>0</v>
      </c>
      <c r="C529" s="47"/>
      <c r="D529" s="47"/>
      <c r="E529" s="47"/>
      <c r="F529" s="47"/>
    </row>
    <row r="530" ht="20.1" customHeight="1" spans="1:6">
      <c r="A530" s="46" t="s">
        <v>445</v>
      </c>
      <c r="B530" s="42">
        <f t="shared" si="8"/>
        <v>0</v>
      </c>
      <c r="C530" s="47"/>
      <c r="D530" s="47"/>
      <c r="E530" s="47"/>
      <c r="F530" s="47"/>
    </row>
    <row r="531" ht="20.1" customHeight="1" spans="1:6">
      <c r="A531" s="46" t="s">
        <v>446</v>
      </c>
      <c r="B531" s="42">
        <f t="shared" si="8"/>
        <v>0</v>
      </c>
      <c r="C531" s="47"/>
      <c r="D531" s="47"/>
      <c r="E531" s="47"/>
      <c r="F531" s="47"/>
    </row>
    <row r="532" ht="20.1" customHeight="1" spans="1:6">
      <c r="A532" s="44" t="s">
        <v>73</v>
      </c>
      <c r="B532" s="42">
        <f t="shared" si="8"/>
        <v>854</v>
      </c>
      <c r="C532" s="45">
        <f>SUM(C533,C552,C560,C562,C571,C575,C585,C594,C601,C609,C618,C624,C627,C630,C633,C636,C639,C643,C647,C656,C659)</f>
        <v>829</v>
      </c>
      <c r="D532" s="45">
        <f>SUM(D533,D552,D560,D562,D571,D575,D585,D594,D601,D609,D618,D624,D627,D630,D633,D636,D639,D643,D647,D656,D659)</f>
        <v>0</v>
      </c>
      <c r="E532" s="45">
        <f>SUM(E533,E552,E560,E562,E571,E575,E585,E594,E601,E609,E618,E624,E627,E630,E633,E636,E639,E643,E647,E656,E659)</f>
        <v>9</v>
      </c>
      <c r="F532" s="45">
        <f>SUM(F533,F552,F560,F562,F571,F575,F585,F594,F601,F609,F618,F624,F627,F630,F633,F636,F639,F643,F647,F656,F659)</f>
        <v>16</v>
      </c>
    </row>
    <row r="533" ht="20.1" customHeight="1" spans="1:6">
      <c r="A533" s="44" t="s">
        <v>447</v>
      </c>
      <c r="B533" s="42">
        <f t="shared" si="8"/>
        <v>81</v>
      </c>
      <c r="C533" s="45">
        <f>SUM(C534,C535,C536,C537,C538,C539,C540,C541,C542,C543,C544,C545,C546,C547,C548,C549,C550,C551)</f>
        <v>81</v>
      </c>
      <c r="D533" s="45">
        <f>SUM(D534,D535,D536,D537,D538,D539,D540,D541,D542,D543,D544,D545,D546,D547,D548,D549,D550,D551)</f>
        <v>0</v>
      </c>
      <c r="E533" s="45">
        <f>SUM(E534,E535,E536,E537,E538,E539,E540,E541,E542,E543,E544,E545,E546,E547,E548,E549,E550,E551)</f>
        <v>0</v>
      </c>
      <c r="F533" s="45">
        <f>SUM(F534,F535,F536,F537,F538,F539,F540,F541,F542,F543,F544,F545,F546,F547,F548,F549,F550,F551)</f>
        <v>0</v>
      </c>
    </row>
    <row r="534" ht="20.1" customHeight="1" spans="1:6">
      <c r="A534" s="46" t="s">
        <v>100</v>
      </c>
      <c r="B534" s="42">
        <f t="shared" si="8"/>
        <v>0</v>
      </c>
      <c r="C534" s="47"/>
      <c r="D534" s="47"/>
      <c r="E534" s="47"/>
      <c r="F534" s="47"/>
    </row>
    <row r="535" ht="20.1" customHeight="1" spans="1:6">
      <c r="A535" s="46" t="s">
        <v>101</v>
      </c>
      <c r="B535" s="42">
        <f t="shared" si="8"/>
        <v>0</v>
      </c>
      <c r="C535" s="47"/>
      <c r="D535" s="47"/>
      <c r="E535" s="47"/>
      <c r="F535" s="47"/>
    </row>
    <row r="536" ht="20.1" customHeight="1" spans="1:6">
      <c r="A536" s="46" t="s">
        <v>102</v>
      </c>
      <c r="B536" s="42">
        <f t="shared" si="8"/>
        <v>0</v>
      </c>
      <c r="C536" s="47"/>
      <c r="D536" s="47"/>
      <c r="E536" s="47"/>
      <c r="F536" s="47"/>
    </row>
    <row r="537" ht="20.1" customHeight="1" spans="1:6">
      <c r="A537" s="46" t="s">
        <v>448</v>
      </c>
      <c r="B537" s="42">
        <f t="shared" si="8"/>
        <v>0</v>
      </c>
      <c r="C537" s="47"/>
      <c r="D537" s="47"/>
      <c r="E537" s="47"/>
      <c r="F537" s="47"/>
    </row>
    <row r="538" ht="20.1" customHeight="1" spans="1:6">
      <c r="A538" s="46" t="s">
        <v>449</v>
      </c>
      <c r="B538" s="42">
        <f t="shared" si="8"/>
        <v>0</v>
      </c>
      <c r="C538" s="47"/>
      <c r="D538" s="47"/>
      <c r="E538" s="47"/>
      <c r="F538" s="47"/>
    </row>
    <row r="539" ht="20.1" customHeight="1" spans="1:6">
      <c r="A539" s="46" t="s">
        <v>450</v>
      </c>
      <c r="B539" s="42">
        <f t="shared" si="8"/>
        <v>0</v>
      </c>
      <c r="C539" s="47"/>
      <c r="D539" s="47"/>
      <c r="E539" s="47"/>
      <c r="F539" s="47"/>
    </row>
    <row r="540" ht="20.1" customHeight="1" spans="1:6">
      <c r="A540" s="46" t="s">
        <v>451</v>
      </c>
      <c r="B540" s="42">
        <f t="shared" si="8"/>
        <v>0</v>
      </c>
      <c r="C540" s="47"/>
      <c r="D540" s="47"/>
      <c r="E540" s="47"/>
      <c r="F540" s="47"/>
    </row>
    <row r="541" ht="20.1" customHeight="1" spans="1:6">
      <c r="A541" s="46" t="s">
        <v>140</v>
      </c>
      <c r="B541" s="42">
        <f t="shared" si="8"/>
        <v>0</v>
      </c>
      <c r="C541" s="47"/>
      <c r="D541" s="47"/>
      <c r="E541" s="47"/>
      <c r="F541" s="47"/>
    </row>
    <row r="542" ht="20.1" customHeight="1" spans="1:6">
      <c r="A542" s="46" t="s">
        <v>452</v>
      </c>
      <c r="B542" s="42">
        <f t="shared" si="8"/>
        <v>0</v>
      </c>
      <c r="C542" s="47"/>
      <c r="D542" s="47"/>
      <c r="E542" s="47"/>
      <c r="F542" s="47"/>
    </row>
    <row r="543" ht="20.1" customHeight="1" spans="1:6">
      <c r="A543" s="46" t="s">
        <v>453</v>
      </c>
      <c r="B543" s="42">
        <f t="shared" si="8"/>
        <v>0</v>
      </c>
      <c r="C543" s="47"/>
      <c r="D543" s="47"/>
      <c r="E543" s="47"/>
      <c r="F543" s="47"/>
    </row>
    <row r="544" ht="20.1" customHeight="1" spans="1:6">
      <c r="A544" s="46" t="s">
        <v>454</v>
      </c>
      <c r="B544" s="42">
        <f t="shared" si="8"/>
        <v>0</v>
      </c>
      <c r="C544" s="47"/>
      <c r="D544" s="47"/>
      <c r="E544" s="47"/>
      <c r="F544" s="47"/>
    </row>
    <row r="545" ht="20.1" customHeight="1" spans="1:6">
      <c r="A545" s="46" t="s">
        <v>455</v>
      </c>
      <c r="B545" s="42">
        <f t="shared" si="8"/>
        <v>0</v>
      </c>
      <c r="C545" s="47"/>
      <c r="D545" s="47"/>
      <c r="E545" s="47"/>
      <c r="F545" s="47"/>
    </row>
    <row r="546" ht="20.1" customHeight="1" spans="1:6">
      <c r="A546" s="46" t="s">
        <v>456</v>
      </c>
      <c r="B546" s="42">
        <f t="shared" si="8"/>
        <v>0</v>
      </c>
      <c r="C546" s="47"/>
      <c r="D546" s="47"/>
      <c r="E546" s="47"/>
      <c r="F546" s="47"/>
    </row>
    <row r="547" ht="20.1" customHeight="1" spans="1:6">
      <c r="A547" s="46" t="s">
        <v>457</v>
      </c>
      <c r="B547" s="42">
        <f t="shared" si="8"/>
        <v>0</v>
      </c>
      <c r="C547" s="47"/>
      <c r="D547" s="47"/>
      <c r="E547" s="47"/>
      <c r="F547" s="47"/>
    </row>
    <row r="548" ht="20.1" customHeight="1" spans="1:6">
      <c r="A548" s="46" t="s">
        <v>458</v>
      </c>
      <c r="B548" s="42">
        <f t="shared" si="8"/>
        <v>0</v>
      </c>
      <c r="C548" s="47"/>
      <c r="D548" s="47"/>
      <c r="E548" s="47"/>
      <c r="F548" s="47"/>
    </row>
    <row r="549" ht="20.1" customHeight="1" spans="1:6">
      <c r="A549" s="46" t="s">
        <v>459</v>
      </c>
      <c r="B549" s="42">
        <f t="shared" si="8"/>
        <v>81</v>
      </c>
      <c r="C549" s="47">
        <v>81</v>
      </c>
      <c r="D549" s="47"/>
      <c r="E549" s="47"/>
      <c r="F549" s="47"/>
    </row>
    <row r="550" ht="20.1" customHeight="1" spans="1:6">
      <c r="A550" s="46" t="s">
        <v>109</v>
      </c>
      <c r="B550" s="42">
        <f t="shared" si="8"/>
        <v>0</v>
      </c>
      <c r="C550" s="47"/>
      <c r="D550" s="47"/>
      <c r="E550" s="47"/>
      <c r="F550" s="47"/>
    </row>
    <row r="551" ht="20.1" customHeight="1" spans="1:6">
      <c r="A551" s="46" t="s">
        <v>460</v>
      </c>
      <c r="B551" s="42">
        <f t="shared" si="8"/>
        <v>0</v>
      </c>
      <c r="C551" s="47"/>
      <c r="D551" s="47"/>
      <c r="E551" s="47"/>
      <c r="F551" s="47"/>
    </row>
    <row r="552" ht="20.1" customHeight="1" spans="1:6">
      <c r="A552" s="44" t="s">
        <v>461</v>
      </c>
      <c r="B552" s="42">
        <f t="shared" si="8"/>
        <v>0</v>
      </c>
      <c r="C552" s="45">
        <f>SUM(C553,C554,C555,C556,C557,C558,C559)</f>
        <v>0</v>
      </c>
      <c r="D552" s="45">
        <f>SUM(D553,D554,D555,D556,D557,D558,D559)</f>
        <v>0</v>
      </c>
      <c r="E552" s="45">
        <f>SUM(E553,E554,E555,E556,E557,E558,E559)</f>
        <v>0</v>
      </c>
      <c r="F552" s="45">
        <f>SUM(F553,F554,F555,F556,F557,F558,F559)</f>
        <v>0</v>
      </c>
    </row>
    <row r="553" ht="20.1" customHeight="1" spans="1:6">
      <c r="A553" s="46" t="s">
        <v>100</v>
      </c>
      <c r="B553" s="42">
        <f t="shared" si="8"/>
        <v>0</v>
      </c>
      <c r="C553" s="47"/>
      <c r="D553" s="47"/>
      <c r="E553" s="47"/>
      <c r="F553" s="47"/>
    </row>
    <row r="554" ht="20.1" customHeight="1" spans="1:6">
      <c r="A554" s="46" t="s">
        <v>101</v>
      </c>
      <c r="B554" s="42">
        <f t="shared" si="8"/>
        <v>0</v>
      </c>
      <c r="C554" s="47"/>
      <c r="D554" s="47"/>
      <c r="E554" s="47"/>
      <c r="F554" s="47"/>
    </row>
    <row r="555" ht="20.1" customHeight="1" spans="1:6">
      <c r="A555" s="46" t="s">
        <v>102</v>
      </c>
      <c r="B555" s="42">
        <f t="shared" si="8"/>
        <v>0</v>
      </c>
      <c r="C555" s="47"/>
      <c r="D555" s="47"/>
      <c r="E555" s="47"/>
      <c r="F555" s="47"/>
    </row>
    <row r="556" ht="20.1" customHeight="1" spans="1:6">
      <c r="A556" s="46" t="s">
        <v>462</v>
      </c>
      <c r="B556" s="42">
        <f t="shared" si="8"/>
        <v>0</v>
      </c>
      <c r="C556" s="47"/>
      <c r="D556" s="47"/>
      <c r="E556" s="47"/>
      <c r="F556" s="47"/>
    </row>
    <row r="557" ht="20.1" customHeight="1" spans="1:6">
      <c r="A557" s="46" t="s">
        <v>463</v>
      </c>
      <c r="B557" s="42">
        <f t="shared" si="8"/>
        <v>0</v>
      </c>
      <c r="C557" s="47"/>
      <c r="D557" s="47"/>
      <c r="E557" s="47"/>
      <c r="F557" s="47"/>
    </row>
    <row r="558" ht="20.1" customHeight="1" spans="1:6">
      <c r="A558" s="46" t="s">
        <v>464</v>
      </c>
      <c r="B558" s="42">
        <f t="shared" si="8"/>
        <v>0</v>
      </c>
      <c r="C558" s="47"/>
      <c r="D558" s="47"/>
      <c r="E558" s="47"/>
      <c r="F558" s="47"/>
    </row>
    <row r="559" ht="20.1" customHeight="1" spans="1:6">
      <c r="A559" s="46" t="s">
        <v>465</v>
      </c>
      <c r="B559" s="42">
        <f t="shared" si="8"/>
        <v>0</v>
      </c>
      <c r="C559" s="47"/>
      <c r="D559" s="47"/>
      <c r="E559" s="47"/>
      <c r="F559" s="47"/>
    </row>
    <row r="560" ht="20.1" customHeight="1" spans="1:6">
      <c r="A560" s="44" t="s">
        <v>466</v>
      </c>
      <c r="B560" s="42">
        <f t="shared" si="8"/>
        <v>0</v>
      </c>
      <c r="C560" s="45">
        <f>SUM(C561)</f>
        <v>0</v>
      </c>
      <c r="D560" s="45">
        <f>SUM(D561)</f>
        <v>0</v>
      </c>
      <c r="E560" s="45">
        <f>SUM(E561)</f>
        <v>0</v>
      </c>
      <c r="F560" s="45">
        <f>SUM(F561)</f>
        <v>0</v>
      </c>
    </row>
    <row r="561" ht="20.1" customHeight="1" spans="1:6">
      <c r="A561" s="46" t="s">
        <v>467</v>
      </c>
      <c r="B561" s="42">
        <f t="shared" si="8"/>
        <v>0</v>
      </c>
      <c r="C561" s="47"/>
      <c r="D561" s="47"/>
      <c r="E561" s="47"/>
      <c r="F561" s="47"/>
    </row>
    <row r="562" ht="20.1" customHeight="1" spans="1:6">
      <c r="A562" s="44" t="s">
        <v>468</v>
      </c>
      <c r="B562" s="42">
        <f t="shared" si="8"/>
        <v>642</v>
      </c>
      <c r="C562" s="45">
        <f>SUM(C563,C564,C565,C566,C567,C568,C569,C570)</f>
        <v>642</v>
      </c>
      <c r="D562" s="45">
        <f>SUM(D563,D564,D565,D566,D567,D568,D569,D570)</f>
        <v>0</v>
      </c>
      <c r="E562" s="45">
        <f>SUM(E563,E564,E565,E566,E567,E568,E569,E570)</f>
        <v>0</v>
      </c>
      <c r="F562" s="45">
        <f>SUM(F563,F564,F565,F566,F567,F568,F569,F570)</f>
        <v>0</v>
      </c>
    </row>
    <row r="563" ht="20.1" customHeight="1" spans="1:6">
      <c r="A563" s="46" t="s">
        <v>469</v>
      </c>
      <c r="B563" s="42">
        <f t="shared" si="8"/>
        <v>0</v>
      </c>
      <c r="C563" s="47"/>
      <c r="D563" s="47"/>
      <c r="E563" s="47"/>
      <c r="F563" s="47"/>
    </row>
    <row r="564" ht="20.1" customHeight="1" spans="1:6">
      <c r="A564" s="46" t="s">
        <v>470</v>
      </c>
      <c r="B564" s="42">
        <f t="shared" si="8"/>
        <v>0</v>
      </c>
      <c r="C564" s="47"/>
      <c r="D564" s="47"/>
      <c r="E564" s="47"/>
      <c r="F564" s="47"/>
    </row>
    <row r="565" ht="20.1" customHeight="1" spans="1:6">
      <c r="A565" s="46" t="s">
        <v>471</v>
      </c>
      <c r="B565" s="42">
        <f t="shared" si="8"/>
        <v>0</v>
      </c>
      <c r="C565" s="47"/>
      <c r="D565" s="47"/>
      <c r="E565" s="47"/>
      <c r="F565" s="47"/>
    </row>
    <row r="566" ht="20.1" customHeight="1" spans="1:6">
      <c r="A566" s="46" t="s">
        <v>472</v>
      </c>
      <c r="B566" s="42">
        <f t="shared" si="8"/>
        <v>201</v>
      </c>
      <c r="C566" s="47">
        <v>201</v>
      </c>
      <c r="D566" s="47"/>
      <c r="E566" s="47"/>
      <c r="F566" s="47"/>
    </row>
    <row r="567" ht="20.1" customHeight="1" spans="1:6">
      <c r="A567" s="46" t="s">
        <v>473</v>
      </c>
      <c r="B567" s="42">
        <f t="shared" si="8"/>
        <v>11</v>
      </c>
      <c r="C567" s="47">
        <v>11</v>
      </c>
      <c r="D567" s="47"/>
      <c r="E567" s="47"/>
      <c r="F567" s="47"/>
    </row>
    <row r="568" ht="20.1" customHeight="1" spans="1:6">
      <c r="A568" s="46" t="s">
        <v>474</v>
      </c>
      <c r="B568" s="42">
        <f t="shared" si="8"/>
        <v>380</v>
      </c>
      <c r="C568" s="47">
        <v>380</v>
      </c>
      <c r="D568" s="47"/>
      <c r="E568" s="47"/>
      <c r="F568" s="47"/>
    </row>
    <row r="569" ht="20.1" customHeight="1" spans="1:6">
      <c r="A569" s="46" t="s">
        <v>475</v>
      </c>
      <c r="B569" s="42">
        <f t="shared" si="8"/>
        <v>50</v>
      </c>
      <c r="C569" s="47">
        <v>50</v>
      </c>
      <c r="D569" s="47"/>
      <c r="E569" s="47"/>
      <c r="F569" s="47"/>
    </row>
    <row r="570" ht="20.1" customHeight="1" spans="1:6">
      <c r="A570" s="46" t="s">
        <v>476</v>
      </c>
      <c r="B570" s="42">
        <f t="shared" si="8"/>
        <v>0</v>
      </c>
      <c r="C570" s="47"/>
      <c r="D570" s="47"/>
      <c r="E570" s="47"/>
      <c r="F570" s="47"/>
    </row>
    <row r="571" ht="20.1" customHeight="1" spans="1:6">
      <c r="A571" s="44" t="s">
        <v>477</v>
      </c>
      <c r="B571" s="42">
        <f t="shared" si="8"/>
        <v>0</v>
      </c>
      <c r="C571" s="45">
        <f>SUM(C572,C573,C574)</f>
        <v>0</v>
      </c>
      <c r="D571" s="45">
        <f>SUM(D572,D573,D574)</f>
        <v>0</v>
      </c>
      <c r="E571" s="45">
        <f>SUM(E572,E573,E574)</f>
        <v>0</v>
      </c>
      <c r="F571" s="45">
        <f>SUM(F572,F573,F574)</f>
        <v>0</v>
      </c>
    </row>
    <row r="572" ht="20.1" customHeight="1" spans="1:6">
      <c r="A572" s="46" t="s">
        <v>478</v>
      </c>
      <c r="B572" s="42">
        <f t="shared" si="8"/>
        <v>0</v>
      </c>
      <c r="C572" s="47"/>
      <c r="D572" s="47"/>
      <c r="E572" s="47"/>
      <c r="F572" s="47"/>
    </row>
    <row r="573" ht="20.1" customHeight="1" spans="1:6">
      <c r="A573" s="46" t="s">
        <v>479</v>
      </c>
      <c r="B573" s="42">
        <f t="shared" si="8"/>
        <v>0</v>
      </c>
      <c r="C573" s="47"/>
      <c r="D573" s="47"/>
      <c r="E573" s="47"/>
      <c r="F573" s="47"/>
    </row>
    <row r="574" ht="20.1" customHeight="1" spans="1:6">
      <c r="A574" s="46" t="s">
        <v>480</v>
      </c>
      <c r="B574" s="42">
        <f t="shared" si="8"/>
        <v>0</v>
      </c>
      <c r="C574" s="47"/>
      <c r="D574" s="47"/>
      <c r="E574" s="47"/>
      <c r="F574" s="47"/>
    </row>
    <row r="575" ht="20.1" customHeight="1" spans="1:6">
      <c r="A575" s="44" t="s">
        <v>481</v>
      </c>
      <c r="B575" s="42">
        <f t="shared" si="8"/>
        <v>0</v>
      </c>
      <c r="C575" s="45">
        <f>SUM(C576,C577,C578,C579,C580,C581,C582,C583,C584)</f>
        <v>0</v>
      </c>
      <c r="D575" s="45">
        <f>SUM(D576,D577,D578,D579,D580,D581,D582,D583,D584)</f>
        <v>0</v>
      </c>
      <c r="E575" s="45">
        <f>SUM(E576,E577,E578,E579,E580,E581,E582,E583,E584)</f>
        <v>0</v>
      </c>
      <c r="F575" s="45">
        <f>SUM(F576,F577,F578,F579,F580,F581,F582,F583,F584)</f>
        <v>0</v>
      </c>
    </row>
    <row r="576" ht="20.1" customHeight="1" spans="1:6">
      <c r="A576" s="46" t="s">
        <v>482</v>
      </c>
      <c r="B576" s="42">
        <f t="shared" si="8"/>
        <v>0</v>
      </c>
      <c r="C576" s="47"/>
      <c r="D576" s="47"/>
      <c r="E576" s="47"/>
      <c r="F576" s="47"/>
    </row>
    <row r="577" ht="20.1" customHeight="1" spans="1:6">
      <c r="A577" s="46" t="s">
        <v>483</v>
      </c>
      <c r="B577" s="42">
        <f t="shared" si="8"/>
        <v>0</v>
      </c>
      <c r="C577" s="47"/>
      <c r="D577" s="47"/>
      <c r="E577" s="47"/>
      <c r="F577" s="47"/>
    </row>
    <row r="578" ht="20.1" customHeight="1" spans="1:6">
      <c r="A578" s="46" t="s">
        <v>484</v>
      </c>
      <c r="B578" s="42">
        <f t="shared" si="8"/>
        <v>0</v>
      </c>
      <c r="C578" s="47"/>
      <c r="D578" s="47"/>
      <c r="E578" s="47"/>
      <c r="F578" s="47"/>
    </row>
    <row r="579" ht="20.1" customHeight="1" spans="1:6">
      <c r="A579" s="46" t="s">
        <v>485</v>
      </c>
      <c r="B579" s="42">
        <f t="shared" si="8"/>
        <v>0</v>
      </c>
      <c r="C579" s="47"/>
      <c r="D579" s="47"/>
      <c r="E579" s="47"/>
      <c r="F579" s="47"/>
    </row>
    <row r="580" ht="20.1" customHeight="1" spans="1:6">
      <c r="A580" s="46" t="s">
        <v>486</v>
      </c>
      <c r="B580" s="42">
        <f t="shared" si="8"/>
        <v>0</v>
      </c>
      <c r="C580" s="47"/>
      <c r="D580" s="47"/>
      <c r="E580" s="47"/>
      <c r="F580" s="47"/>
    </row>
    <row r="581" ht="20.1" customHeight="1" spans="1:6">
      <c r="A581" s="46" t="s">
        <v>487</v>
      </c>
      <c r="B581" s="42">
        <f t="shared" si="8"/>
        <v>0</v>
      </c>
      <c r="C581" s="47"/>
      <c r="D581" s="47"/>
      <c r="E581" s="47"/>
      <c r="F581" s="47"/>
    </row>
    <row r="582" ht="20.1" customHeight="1" spans="1:6">
      <c r="A582" s="46" t="s">
        <v>488</v>
      </c>
      <c r="B582" s="42">
        <f t="shared" ref="B582:B645" si="9">C582+D582+E582+F582</f>
        <v>0</v>
      </c>
      <c r="C582" s="47"/>
      <c r="D582" s="47"/>
      <c r="E582" s="47"/>
      <c r="F582" s="47"/>
    </row>
    <row r="583" ht="20.1" customHeight="1" spans="1:6">
      <c r="A583" s="46" t="s">
        <v>489</v>
      </c>
      <c r="B583" s="42">
        <f t="shared" si="9"/>
        <v>0</v>
      </c>
      <c r="C583" s="47"/>
      <c r="D583" s="47"/>
      <c r="E583" s="47"/>
      <c r="F583" s="47"/>
    </row>
    <row r="584" ht="20.1" customHeight="1" spans="1:6">
      <c r="A584" s="46" t="s">
        <v>490</v>
      </c>
      <c r="B584" s="42">
        <f t="shared" si="9"/>
        <v>0</v>
      </c>
      <c r="C584" s="47"/>
      <c r="D584" s="47"/>
      <c r="E584" s="47"/>
      <c r="F584" s="47"/>
    </row>
    <row r="585" ht="20.1" customHeight="1" spans="1:6">
      <c r="A585" s="44" t="s">
        <v>491</v>
      </c>
      <c r="B585" s="42">
        <f t="shared" si="9"/>
        <v>51</v>
      </c>
      <c r="C585" s="45">
        <f>SUM(C586,C587,C588,C589,C590,C591,C592,C593)</f>
        <v>51</v>
      </c>
      <c r="D585" s="45">
        <f>SUM(D586,D587,D588,D589,D590,D591,D592,D593)</f>
        <v>0</v>
      </c>
      <c r="E585" s="45">
        <f>SUM(E586,E587,E588,E589,E590,E591,E592,E593)</f>
        <v>0</v>
      </c>
      <c r="F585" s="45">
        <f>SUM(F586,F587,F588,F589,F590,F591,F592,F593)</f>
        <v>0</v>
      </c>
    </row>
    <row r="586" ht="20.1" customHeight="1" spans="1:6">
      <c r="A586" s="46" t="s">
        <v>492</v>
      </c>
      <c r="B586" s="42">
        <f t="shared" si="9"/>
        <v>0</v>
      </c>
      <c r="C586" s="47"/>
      <c r="D586" s="47"/>
      <c r="E586" s="47"/>
      <c r="F586" s="47"/>
    </row>
    <row r="587" ht="20.1" customHeight="1" spans="1:6">
      <c r="A587" s="46" t="s">
        <v>493</v>
      </c>
      <c r="B587" s="42">
        <f t="shared" si="9"/>
        <v>6</v>
      </c>
      <c r="C587" s="47">
        <v>6</v>
      </c>
      <c r="D587" s="47"/>
      <c r="E587" s="47"/>
      <c r="F587" s="47"/>
    </row>
    <row r="588" ht="20.1" customHeight="1" spans="1:6">
      <c r="A588" s="46" t="s">
        <v>494</v>
      </c>
      <c r="B588" s="42">
        <f t="shared" si="9"/>
        <v>0</v>
      </c>
      <c r="C588" s="47"/>
      <c r="D588" s="47"/>
      <c r="E588" s="47"/>
      <c r="F588" s="47"/>
    </row>
    <row r="589" ht="20.1" customHeight="1" spans="1:6">
      <c r="A589" s="46" t="s">
        <v>495</v>
      </c>
      <c r="B589" s="42">
        <f t="shared" si="9"/>
        <v>45</v>
      </c>
      <c r="C589" s="47">
        <v>45</v>
      </c>
      <c r="D589" s="47"/>
      <c r="E589" s="47"/>
      <c r="F589" s="47"/>
    </row>
    <row r="590" ht="20.1" customHeight="1" spans="1:6">
      <c r="A590" s="46" t="s">
        <v>496</v>
      </c>
      <c r="B590" s="42">
        <f t="shared" si="9"/>
        <v>0</v>
      </c>
      <c r="C590" s="47"/>
      <c r="D590" s="47"/>
      <c r="E590" s="47"/>
      <c r="F590" s="47"/>
    </row>
    <row r="591" ht="20.1" customHeight="1" spans="1:6">
      <c r="A591" s="46" t="s">
        <v>497</v>
      </c>
      <c r="B591" s="42">
        <f t="shared" si="9"/>
        <v>0</v>
      </c>
      <c r="C591" s="47"/>
      <c r="D591" s="47"/>
      <c r="E591" s="47"/>
      <c r="F591" s="47"/>
    </row>
    <row r="592" ht="20.1" customHeight="1" spans="1:6">
      <c r="A592" s="46" t="s">
        <v>498</v>
      </c>
      <c r="B592" s="42">
        <f t="shared" si="9"/>
        <v>0</v>
      </c>
      <c r="C592" s="47"/>
      <c r="D592" s="47"/>
      <c r="E592" s="47"/>
      <c r="F592" s="47"/>
    </row>
    <row r="593" ht="20.1" customHeight="1" spans="1:6">
      <c r="A593" s="46" t="s">
        <v>499</v>
      </c>
      <c r="B593" s="42">
        <f t="shared" si="9"/>
        <v>0</v>
      </c>
      <c r="C593" s="47"/>
      <c r="D593" s="47"/>
      <c r="E593" s="47"/>
      <c r="F593" s="47"/>
    </row>
    <row r="594" ht="20.1" customHeight="1" spans="1:6">
      <c r="A594" s="44" t="s">
        <v>500</v>
      </c>
      <c r="B594" s="42">
        <f t="shared" si="9"/>
        <v>59</v>
      </c>
      <c r="C594" s="45">
        <f>SUM(C595,C596,C597,C598,C599,C600)</f>
        <v>46</v>
      </c>
      <c r="D594" s="45">
        <f>SUM(D595,D596,D597,D598,D599,D600)</f>
        <v>0</v>
      </c>
      <c r="E594" s="45">
        <f>SUM(E595,E596,E597,E598,E599,E600)</f>
        <v>0</v>
      </c>
      <c r="F594" s="45">
        <f>SUM(F595,F596,F597,F598,F599,F600)</f>
        <v>13</v>
      </c>
    </row>
    <row r="595" ht="20.1" customHeight="1" spans="1:6">
      <c r="A595" s="46" t="s">
        <v>501</v>
      </c>
      <c r="B595" s="42">
        <f t="shared" si="9"/>
        <v>59</v>
      </c>
      <c r="C595" s="47">
        <v>46</v>
      </c>
      <c r="D595" s="47"/>
      <c r="E595" s="47"/>
      <c r="F595" s="47">
        <v>13</v>
      </c>
    </row>
    <row r="596" ht="20.1" customHeight="1" spans="1:6">
      <c r="A596" s="46" t="s">
        <v>502</v>
      </c>
      <c r="B596" s="42">
        <f t="shared" si="9"/>
        <v>0</v>
      </c>
      <c r="C596" s="47"/>
      <c r="D596" s="47"/>
      <c r="E596" s="47"/>
      <c r="F596" s="47"/>
    </row>
    <row r="597" ht="20.1" customHeight="1" spans="1:6">
      <c r="A597" s="46" t="s">
        <v>503</v>
      </c>
      <c r="B597" s="42">
        <f t="shared" si="9"/>
        <v>0</v>
      </c>
      <c r="C597" s="47"/>
      <c r="D597" s="47"/>
      <c r="E597" s="47"/>
      <c r="F597" s="47"/>
    </row>
    <row r="598" ht="20.1" customHeight="1" spans="1:6">
      <c r="A598" s="46" t="s">
        <v>504</v>
      </c>
      <c r="B598" s="42">
        <f t="shared" si="9"/>
        <v>0</v>
      </c>
      <c r="C598" s="47"/>
      <c r="D598" s="47"/>
      <c r="E598" s="47"/>
      <c r="F598" s="47"/>
    </row>
    <row r="599" ht="20.1" customHeight="1" spans="1:6">
      <c r="A599" s="46" t="s">
        <v>505</v>
      </c>
      <c r="B599" s="42">
        <f t="shared" si="9"/>
        <v>0</v>
      </c>
      <c r="C599" s="47"/>
      <c r="D599" s="47"/>
      <c r="E599" s="47"/>
      <c r="F599" s="47"/>
    </row>
    <row r="600" ht="20.1" customHeight="1" spans="1:6">
      <c r="A600" s="46" t="s">
        <v>506</v>
      </c>
      <c r="B600" s="42">
        <f t="shared" si="9"/>
        <v>0</v>
      </c>
      <c r="C600" s="47"/>
      <c r="D600" s="47"/>
      <c r="E600" s="47"/>
      <c r="F600" s="47"/>
    </row>
    <row r="601" ht="20.1" customHeight="1" spans="1:6">
      <c r="A601" s="44" t="s">
        <v>507</v>
      </c>
      <c r="B601" s="42">
        <f t="shared" si="9"/>
        <v>0</v>
      </c>
      <c r="C601" s="45">
        <f>SUM(C602,C603,C604,C605,C606,C607,C608)</f>
        <v>0</v>
      </c>
      <c r="D601" s="45">
        <f>SUM(D602,D603,D604,D605,D606,D607,D608)</f>
        <v>0</v>
      </c>
      <c r="E601" s="45">
        <f>SUM(E602,E603,E604,E605,E606,E607,E608)</f>
        <v>0</v>
      </c>
      <c r="F601" s="45">
        <f>SUM(F602,F603,F604,F605,F606,F607,F608)</f>
        <v>0</v>
      </c>
    </row>
    <row r="602" ht="20.1" customHeight="1" spans="1:6">
      <c r="A602" s="46" t="s">
        <v>508</v>
      </c>
      <c r="B602" s="42">
        <f t="shared" si="9"/>
        <v>0</v>
      </c>
      <c r="C602" s="47"/>
      <c r="D602" s="47"/>
      <c r="E602" s="47"/>
      <c r="F602" s="47"/>
    </row>
    <row r="603" ht="20.1" customHeight="1" spans="1:6">
      <c r="A603" s="46" t="s">
        <v>509</v>
      </c>
      <c r="B603" s="42">
        <f t="shared" si="9"/>
        <v>0</v>
      </c>
      <c r="C603" s="47"/>
      <c r="D603" s="47"/>
      <c r="E603" s="47"/>
      <c r="F603" s="47"/>
    </row>
    <row r="604" ht="20.1" customHeight="1" spans="1:6">
      <c r="A604" s="46" t="s">
        <v>510</v>
      </c>
      <c r="B604" s="42">
        <f t="shared" si="9"/>
        <v>0</v>
      </c>
      <c r="C604" s="47"/>
      <c r="D604" s="47"/>
      <c r="E604" s="47"/>
      <c r="F604" s="47"/>
    </row>
    <row r="605" ht="20.1" customHeight="1" spans="1:6">
      <c r="A605" s="46" t="s">
        <v>511</v>
      </c>
      <c r="B605" s="42">
        <f t="shared" si="9"/>
        <v>0</v>
      </c>
      <c r="C605" s="47"/>
      <c r="D605" s="47"/>
      <c r="E605" s="47"/>
      <c r="F605" s="47"/>
    </row>
    <row r="606" ht="20.1" customHeight="1" spans="1:6">
      <c r="A606" s="46" t="s">
        <v>512</v>
      </c>
      <c r="B606" s="42">
        <f t="shared" si="9"/>
        <v>0</v>
      </c>
      <c r="C606" s="47"/>
      <c r="D606" s="47"/>
      <c r="E606" s="47"/>
      <c r="F606" s="47"/>
    </row>
    <row r="607" ht="20.1" customHeight="1" spans="1:6">
      <c r="A607" s="46" t="s">
        <v>513</v>
      </c>
      <c r="B607" s="42">
        <f t="shared" si="9"/>
        <v>0</v>
      </c>
      <c r="C607" s="47"/>
      <c r="D607" s="47"/>
      <c r="E607" s="47"/>
      <c r="F607" s="47"/>
    </row>
    <row r="608" ht="19.5" customHeight="1" spans="1:6">
      <c r="A608" s="46" t="s">
        <v>514</v>
      </c>
      <c r="B608" s="42">
        <f t="shared" si="9"/>
        <v>0</v>
      </c>
      <c r="C608" s="47"/>
      <c r="D608" s="47"/>
      <c r="E608" s="47"/>
      <c r="F608" s="47"/>
    </row>
    <row r="609" ht="19.5" customHeight="1" spans="1:6">
      <c r="A609" s="44" t="s">
        <v>515</v>
      </c>
      <c r="B609" s="42">
        <f t="shared" si="9"/>
        <v>0</v>
      </c>
      <c r="C609" s="45">
        <f>SUM(C610,C611,C612,C613,C614,C615,C616,C617)</f>
        <v>0</v>
      </c>
      <c r="D609" s="45">
        <f>SUM(D610,D611,D612,D613,D614,D615,D616,D617)</f>
        <v>0</v>
      </c>
      <c r="E609" s="45">
        <f>SUM(E610,E611,E612,E613,E614,E615,E616,E617)</f>
        <v>0</v>
      </c>
      <c r="F609" s="45">
        <f>SUM(F610,F611,F612,F613,F614,F615,F616,F617)</f>
        <v>0</v>
      </c>
    </row>
    <row r="610" ht="19.5" customHeight="1" spans="1:6">
      <c r="A610" s="46" t="s">
        <v>100</v>
      </c>
      <c r="B610" s="42">
        <f t="shared" si="9"/>
        <v>0</v>
      </c>
      <c r="C610" s="47"/>
      <c r="D610" s="47"/>
      <c r="E610" s="47"/>
      <c r="F610" s="47"/>
    </row>
    <row r="611" ht="19.5" customHeight="1" spans="1:6">
      <c r="A611" s="46" t="s">
        <v>101</v>
      </c>
      <c r="B611" s="42">
        <f t="shared" si="9"/>
        <v>0</v>
      </c>
      <c r="C611" s="47"/>
      <c r="D611" s="47"/>
      <c r="E611" s="47"/>
      <c r="F611" s="47"/>
    </row>
    <row r="612" ht="19.5" customHeight="1" spans="1:6">
      <c r="A612" s="46" t="s">
        <v>102</v>
      </c>
      <c r="B612" s="42">
        <f t="shared" si="9"/>
        <v>0</v>
      </c>
      <c r="C612" s="47"/>
      <c r="D612" s="47"/>
      <c r="E612" s="47"/>
      <c r="F612" s="47"/>
    </row>
    <row r="613" ht="19.5" customHeight="1" spans="1:6">
      <c r="A613" s="46" t="s">
        <v>516</v>
      </c>
      <c r="B613" s="42">
        <f t="shared" si="9"/>
        <v>0</v>
      </c>
      <c r="C613" s="47"/>
      <c r="D613" s="47"/>
      <c r="E613" s="47"/>
      <c r="F613" s="47"/>
    </row>
    <row r="614" ht="19.5" customHeight="1" spans="1:6">
      <c r="A614" s="46" t="s">
        <v>517</v>
      </c>
      <c r="B614" s="42">
        <f t="shared" si="9"/>
        <v>0</v>
      </c>
      <c r="C614" s="47"/>
      <c r="D614" s="47"/>
      <c r="E614" s="47"/>
      <c r="F614" s="47"/>
    </row>
    <row r="615" ht="19.5" customHeight="1" spans="1:6">
      <c r="A615" s="46" t="s">
        <v>518</v>
      </c>
      <c r="B615" s="42">
        <f t="shared" si="9"/>
        <v>0</v>
      </c>
      <c r="C615" s="47"/>
      <c r="D615" s="47"/>
      <c r="E615" s="47"/>
      <c r="F615" s="47"/>
    </row>
    <row r="616" ht="19.5" customHeight="1" spans="1:6">
      <c r="A616" s="46" t="s">
        <v>519</v>
      </c>
      <c r="B616" s="42">
        <f t="shared" si="9"/>
        <v>0</v>
      </c>
      <c r="C616" s="47"/>
      <c r="D616" s="47"/>
      <c r="E616" s="47"/>
      <c r="F616" s="47"/>
    </row>
    <row r="617" ht="19.5" customHeight="1" spans="1:6">
      <c r="A617" s="46" t="s">
        <v>520</v>
      </c>
      <c r="B617" s="42">
        <f t="shared" si="9"/>
        <v>0</v>
      </c>
      <c r="C617" s="47"/>
      <c r="D617" s="47"/>
      <c r="E617" s="47"/>
      <c r="F617" s="47"/>
    </row>
    <row r="618" ht="19.5" customHeight="1" spans="1:6">
      <c r="A618" s="44" t="s">
        <v>521</v>
      </c>
      <c r="B618" s="42">
        <f t="shared" si="9"/>
        <v>0</v>
      </c>
      <c r="C618" s="43">
        <f>SUM(C619:C623)</f>
        <v>0</v>
      </c>
      <c r="D618" s="42">
        <f>SUM(D619:D623)</f>
        <v>0</v>
      </c>
      <c r="E618" s="42">
        <f>SUM(E619:E623)</f>
        <v>0</v>
      </c>
      <c r="F618" s="42">
        <f>SUM(F619:F623)</f>
        <v>0</v>
      </c>
    </row>
    <row r="619" ht="19.5" customHeight="1" spans="1:6">
      <c r="A619" s="46" t="s">
        <v>100</v>
      </c>
      <c r="B619" s="42">
        <f t="shared" si="9"/>
        <v>0</v>
      </c>
      <c r="C619" s="47"/>
      <c r="D619" s="47"/>
      <c r="E619" s="47"/>
      <c r="F619" s="47"/>
    </row>
    <row r="620" ht="19.5" customHeight="1" spans="1:6">
      <c r="A620" s="46" t="s">
        <v>101</v>
      </c>
      <c r="B620" s="42">
        <f t="shared" si="9"/>
        <v>0</v>
      </c>
      <c r="C620" s="47"/>
      <c r="D620" s="47"/>
      <c r="E620" s="47"/>
      <c r="F620" s="47"/>
    </row>
    <row r="621" ht="19.5" customHeight="1" spans="1:6">
      <c r="A621" s="46" t="s">
        <v>102</v>
      </c>
      <c r="B621" s="42">
        <f t="shared" si="9"/>
        <v>0</v>
      </c>
      <c r="C621" s="47"/>
      <c r="D621" s="47"/>
      <c r="E621" s="47"/>
      <c r="F621" s="47"/>
    </row>
    <row r="622" ht="19.5" customHeight="1" spans="1:6">
      <c r="A622" s="46" t="s">
        <v>109</v>
      </c>
      <c r="B622" s="42">
        <f t="shared" si="9"/>
        <v>0</v>
      </c>
      <c r="C622" s="47"/>
      <c r="D622" s="47"/>
      <c r="E622" s="47"/>
      <c r="F622" s="47"/>
    </row>
    <row r="623" ht="19.5" customHeight="1" spans="1:6">
      <c r="A623" s="46" t="s">
        <v>522</v>
      </c>
      <c r="B623" s="42">
        <f t="shared" si="9"/>
        <v>0</v>
      </c>
      <c r="C623" s="47"/>
      <c r="D623" s="47"/>
      <c r="E623" s="47"/>
      <c r="F623" s="47"/>
    </row>
    <row r="624" ht="19.5" customHeight="1" spans="1:6">
      <c r="A624" s="44" t="s">
        <v>523</v>
      </c>
      <c r="B624" s="42">
        <f t="shared" si="9"/>
        <v>0</v>
      </c>
      <c r="C624" s="45">
        <f>SUM(C625,C626)</f>
        <v>0</v>
      </c>
      <c r="D624" s="45">
        <f>SUM(D625,D626)</f>
        <v>0</v>
      </c>
      <c r="E624" s="45">
        <f>SUM(E625,E626)</f>
        <v>0</v>
      </c>
      <c r="F624" s="45">
        <f>SUM(F625,F626)</f>
        <v>0</v>
      </c>
    </row>
    <row r="625" ht="19.5" customHeight="1" spans="1:6">
      <c r="A625" s="46" t="s">
        <v>524</v>
      </c>
      <c r="B625" s="42">
        <f t="shared" si="9"/>
        <v>0</v>
      </c>
      <c r="C625" s="47"/>
      <c r="D625" s="47"/>
      <c r="E625" s="47"/>
      <c r="F625" s="47"/>
    </row>
    <row r="626" ht="19.5" customHeight="1" spans="1:6">
      <c r="A626" s="46" t="s">
        <v>525</v>
      </c>
      <c r="B626" s="42">
        <f t="shared" si="9"/>
        <v>0</v>
      </c>
      <c r="C626" s="47"/>
      <c r="D626" s="47"/>
      <c r="E626" s="47"/>
      <c r="F626" s="47"/>
    </row>
    <row r="627" ht="19.5" customHeight="1" spans="1:6">
      <c r="A627" s="44" t="s">
        <v>526</v>
      </c>
      <c r="B627" s="42">
        <f t="shared" si="9"/>
        <v>0</v>
      </c>
      <c r="C627" s="45">
        <f>SUM(C628,C629)</f>
        <v>0</v>
      </c>
      <c r="D627" s="45">
        <f>SUM(D628,D629)</f>
        <v>0</v>
      </c>
      <c r="E627" s="45">
        <f>SUM(E628,E629)</f>
        <v>0</v>
      </c>
      <c r="F627" s="45">
        <f>SUM(F628,F629)</f>
        <v>0</v>
      </c>
    </row>
    <row r="628" ht="19.5" customHeight="1" spans="1:6">
      <c r="A628" s="46" t="s">
        <v>527</v>
      </c>
      <c r="B628" s="42">
        <f t="shared" si="9"/>
        <v>0</v>
      </c>
      <c r="C628" s="47"/>
      <c r="D628" s="47"/>
      <c r="E628" s="47"/>
      <c r="F628" s="47"/>
    </row>
    <row r="629" ht="19.5" customHeight="1" spans="1:6">
      <c r="A629" s="46" t="s">
        <v>528</v>
      </c>
      <c r="B629" s="42">
        <f t="shared" si="9"/>
        <v>0</v>
      </c>
      <c r="C629" s="47"/>
      <c r="D629" s="47"/>
      <c r="E629" s="47"/>
      <c r="F629" s="47"/>
    </row>
    <row r="630" ht="19.5" customHeight="1" spans="1:6">
      <c r="A630" s="44" t="s">
        <v>529</v>
      </c>
      <c r="B630" s="42">
        <f t="shared" si="9"/>
        <v>0</v>
      </c>
      <c r="C630" s="45">
        <f>SUM(C631,C632)</f>
        <v>0</v>
      </c>
      <c r="D630" s="45">
        <f>SUM(D631,D632)</f>
        <v>0</v>
      </c>
      <c r="E630" s="45">
        <f>SUM(E631,E632)</f>
        <v>0</v>
      </c>
      <c r="F630" s="45">
        <f>SUM(F631,F632)</f>
        <v>0</v>
      </c>
    </row>
    <row r="631" ht="19.5" customHeight="1" spans="1:6">
      <c r="A631" s="46" t="s">
        <v>530</v>
      </c>
      <c r="B631" s="42">
        <f t="shared" si="9"/>
        <v>0</v>
      </c>
      <c r="C631" s="47"/>
      <c r="D631" s="47"/>
      <c r="E631" s="47"/>
      <c r="F631" s="47"/>
    </row>
    <row r="632" ht="19.5" customHeight="1" spans="1:6">
      <c r="A632" s="46" t="s">
        <v>531</v>
      </c>
      <c r="B632" s="42">
        <f t="shared" si="9"/>
        <v>0</v>
      </c>
      <c r="C632" s="47"/>
      <c r="D632" s="47"/>
      <c r="E632" s="47"/>
      <c r="F632" s="47"/>
    </row>
    <row r="633" ht="19.5" customHeight="1" spans="1:6">
      <c r="A633" s="44" t="s">
        <v>532</v>
      </c>
      <c r="B633" s="42">
        <f t="shared" si="9"/>
        <v>0</v>
      </c>
      <c r="C633" s="45">
        <f>SUM(C634,C635)</f>
        <v>0</v>
      </c>
      <c r="D633" s="45">
        <f>SUM(D634,D635)</f>
        <v>0</v>
      </c>
      <c r="E633" s="45">
        <f>SUM(E634,E635)</f>
        <v>0</v>
      </c>
      <c r="F633" s="45">
        <f>SUM(F634,F635)</f>
        <v>0</v>
      </c>
    </row>
    <row r="634" ht="19.5" customHeight="1" spans="1:6">
      <c r="A634" s="46" t="s">
        <v>533</v>
      </c>
      <c r="B634" s="42">
        <f t="shared" si="9"/>
        <v>0</v>
      </c>
      <c r="C634" s="47"/>
      <c r="D634" s="47"/>
      <c r="E634" s="47"/>
      <c r="F634" s="47"/>
    </row>
    <row r="635" ht="19.5" customHeight="1" spans="1:6">
      <c r="A635" s="46" t="s">
        <v>534</v>
      </c>
      <c r="B635" s="42">
        <f t="shared" si="9"/>
        <v>0</v>
      </c>
      <c r="C635" s="47"/>
      <c r="D635" s="47"/>
      <c r="E635" s="47"/>
      <c r="F635" s="47"/>
    </row>
    <row r="636" ht="19.5" customHeight="1" spans="1:6">
      <c r="A636" s="44" t="s">
        <v>535</v>
      </c>
      <c r="B636" s="42">
        <f t="shared" si="9"/>
        <v>0</v>
      </c>
      <c r="C636" s="45">
        <f>SUM(C637,C638)</f>
        <v>0</v>
      </c>
      <c r="D636" s="45">
        <f>SUM(D637,D638)</f>
        <v>0</v>
      </c>
      <c r="E636" s="45">
        <f>SUM(E637,E638)</f>
        <v>0</v>
      </c>
      <c r="F636" s="45">
        <f>SUM(F637,F638)</f>
        <v>0</v>
      </c>
    </row>
    <row r="637" ht="19.5" customHeight="1" spans="1:6">
      <c r="A637" s="46" t="s">
        <v>536</v>
      </c>
      <c r="B637" s="42">
        <f t="shared" si="9"/>
        <v>0</v>
      </c>
      <c r="C637" s="47"/>
      <c r="D637" s="47"/>
      <c r="E637" s="47"/>
      <c r="F637" s="47"/>
    </row>
    <row r="638" ht="19.5" customHeight="1" spans="1:6">
      <c r="A638" s="46" t="s">
        <v>537</v>
      </c>
      <c r="B638" s="42">
        <f t="shared" si="9"/>
        <v>0</v>
      </c>
      <c r="C638" s="47"/>
      <c r="D638" s="47"/>
      <c r="E638" s="47"/>
      <c r="F638" s="47"/>
    </row>
    <row r="639" ht="19.5" customHeight="1" spans="1:6">
      <c r="A639" s="44" t="s">
        <v>538</v>
      </c>
      <c r="B639" s="42">
        <f t="shared" si="9"/>
        <v>3</v>
      </c>
      <c r="C639" s="45">
        <f>SUM(C640,C641,C642)</f>
        <v>0</v>
      </c>
      <c r="D639" s="45">
        <f>SUM(D640,D641,D642)</f>
        <v>0</v>
      </c>
      <c r="E639" s="45">
        <f>SUM(E640,E641,E642)</f>
        <v>0</v>
      </c>
      <c r="F639" s="45">
        <f>SUM(F640,F641,F642)</f>
        <v>3</v>
      </c>
    </row>
    <row r="640" ht="19.5" customHeight="1" spans="1:6">
      <c r="A640" s="46" t="s">
        <v>539</v>
      </c>
      <c r="B640" s="42">
        <f t="shared" si="9"/>
        <v>0</v>
      </c>
      <c r="C640" s="47"/>
      <c r="D640" s="47"/>
      <c r="E640" s="47"/>
      <c r="F640" s="47"/>
    </row>
    <row r="641" ht="19.5" customHeight="1" spans="1:6">
      <c r="A641" s="46" t="s">
        <v>540</v>
      </c>
      <c r="B641" s="42">
        <f t="shared" si="9"/>
        <v>3</v>
      </c>
      <c r="C641" s="47"/>
      <c r="D641" s="47"/>
      <c r="E641" s="47"/>
      <c r="F641" s="47">
        <v>3</v>
      </c>
    </row>
    <row r="642" ht="19.5" customHeight="1" spans="1:6">
      <c r="A642" s="46" t="s">
        <v>541</v>
      </c>
      <c r="B642" s="42">
        <f t="shared" si="9"/>
        <v>0</v>
      </c>
      <c r="C642" s="47"/>
      <c r="D642" s="47"/>
      <c r="E642" s="47"/>
      <c r="F642" s="47"/>
    </row>
    <row r="643" ht="19.5" customHeight="1" spans="1:6">
      <c r="A643" s="44" t="s">
        <v>542</v>
      </c>
      <c r="B643" s="42">
        <f t="shared" si="9"/>
        <v>9</v>
      </c>
      <c r="C643" s="45">
        <f>SUM(C644,C645,C646)</f>
        <v>9</v>
      </c>
      <c r="D643" s="45">
        <f>SUM(D644,D645,D646)</f>
        <v>0</v>
      </c>
      <c r="E643" s="45">
        <f>SUM(E644,E645,E646)</f>
        <v>0</v>
      </c>
      <c r="F643" s="45">
        <f>SUM(F644,F645,F646)</f>
        <v>0</v>
      </c>
    </row>
    <row r="644" ht="19.5" customHeight="1" spans="1:6">
      <c r="A644" s="46" t="s">
        <v>543</v>
      </c>
      <c r="B644" s="42">
        <f t="shared" si="9"/>
        <v>0</v>
      </c>
      <c r="C644" s="47"/>
      <c r="D644" s="47"/>
      <c r="E644" s="47"/>
      <c r="F644" s="47"/>
    </row>
    <row r="645" ht="19.5" customHeight="1" spans="1:6">
      <c r="A645" s="46" t="s">
        <v>544</v>
      </c>
      <c r="B645" s="42">
        <f t="shared" si="9"/>
        <v>9</v>
      </c>
      <c r="C645" s="47">
        <v>9</v>
      </c>
      <c r="D645" s="47"/>
      <c r="E645" s="47"/>
      <c r="F645" s="47"/>
    </row>
    <row r="646" ht="19.5" customHeight="1" spans="1:6">
      <c r="A646" s="46" t="s">
        <v>545</v>
      </c>
      <c r="B646" s="42">
        <f t="shared" ref="B646:B709" si="10">C646+D646+E646+F646</f>
        <v>0</v>
      </c>
      <c r="C646" s="47"/>
      <c r="D646" s="47"/>
      <c r="E646" s="47"/>
      <c r="F646" s="47"/>
    </row>
    <row r="647" ht="19.5" customHeight="1" spans="1:6">
      <c r="A647" s="44" t="s">
        <v>546</v>
      </c>
      <c r="B647" s="42">
        <f t="shared" si="10"/>
        <v>0</v>
      </c>
      <c r="C647" s="43">
        <f>SUM(C648,C649,C650,C651,C652,C653,C654,C655)</f>
        <v>0</v>
      </c>
      <c r="D647" s="42">
        <f>SUM(D648,D649,D650,D651,D652,D653,D654,D655)</f>
        <v>0</v>
      </c>
      <c r="E647" s="42">
        <f>SUM(E648,E649,E650,E651,E652,E653,E654,E655)</f>
        <v>0</v>
      </c>
      <c r="F647" s="42">
        <f>SUM(F648,F649,F650,F651,F652,F653,F654,F655)</f>
        <v>0</v>
      </c>
    </row>
    <row r="648" ht="19.5" customHeight="1" spans="1:6">
      <c r="A648" s="46" t="s">
        <v>100</v>
      </c>
      <c r="B648" s="42">
        <f t="shared" si="10"/>
        <v>0</v>
      </c>
      <c r="C648" s="47"/>
      <c r="D648" s="47"/>
      <c r="E648" s="47"/>
      <c r="F648" s="47"/>
    </row>
    <row r="649" ht="19.5" customHeight="1" spans="1:6">
      <c r="A649" s="46" t="s">
        <v>101</v>
      </c>
      <c r="B649" s="42">
        <f t="shared" si="10"/>
        <v>0</v>
      </c>
      <c r="C649" s="47"/>
      <c r="D649" s="47"/>
      <c r="E649" s="47"/>
      <c r="F649" s="47"/>
    </row>
    <row r="650" ht="19.5" customHeight="1" spans="1:6">
      <c r="A650" s="46" t="s">
        <v>102</v>
      </c>
      <c r="B650" s="42">
        <f t="shared" si="10"/>
        <v>0</v>
      </c>
      <c r="C650" s="47"/>
      <c r="D650" s="47"/>
      <c r="E650" s="47"/>
      <c r="F650" s="47"/>
    </row>
    <row r="651" ht="19.5" customHeight="1" spans="1:6">
      <c r="A651" s="46" t="s">
        <v>547</v>
      </c>
      <c r="B651" s="42">
        <f t="shared" si="10"/>
        <v>0</v>
      </c>
      <c r="C651" s="47"/>
      <c r="D651" s="47"/>
      <c r="E651" s="47"/>
      <c r="F651" s="47"/>
    </row>
    <row r="652" ht="19.5" customHeight="1" spans="1:6">
      <c r="A652" s="46" t="s">
        <v>548</v>
      </c>
      <c r="B652" s="42">
        <f t="shared" si="10"/>
        <v>0</v>
      </c>
      <c r="C652" s="47"/>
      <c r="D652" s="47"/>
      <c r="E652" s="47"/>
      <c r="F652" s="47"/>
    </row>
    <row r="653" ht="19.5" customHeight="1" spans="1:6">
      <c r="A653" s="46" t="s">
        <v>140</v>
      </c>
      <c r="B653" s="42">
        <f t="shared" si="10"/>
        <v>0</v>
      </c>
      <c r="C653" s="47"/>
      <c r="D653" s="47"/>
      <c r="E653" s="47"/>
      <c r="F653" s="47"/>
    </row>
    <row r="654" ht="19.5" customHeight="1" spans="1:6">
      <c r="A654" s="46" t="s">
        <v>109</v>
      </c>
      <c r="B654" s="42">
        <f t="shared" si="10"/>
        <v>0</v>
      </c>
      <c r="C654" s="47"/>
      <c r="D654" s="47"/>
      <c r="E654" s="47"/>
      <c r="F654" s="47"/>
    </row>
    <row r="655" ht="19.5" customHeight="1" spans="1:6">
      <c r="A655" s="46" t="s">
        <v>549</v>
      </c>
      <c r="B655" s="42">
        <f t="shared" si="10"/>
        <v>0</v>
      </c>
      <c r="C655" s="47"/>
      <c r="D655" s="47"/>
      <c r="E655" s="47"/>
      <c r="F655" s="47"/>
    </row>
    <row r="656" ht="19.5" customHeight="1" spans="1:6">
      <c r="A656" s="44" t="s">
        <v>550</v>
      </c>
      <c r="B656" s="42">
        <f t="shared" si="10"/>
        <v>0</v>
      </c>
      <c r="C656" s="45">
        <f>SUM(C657,C658)</f>
        <v>0</v>
      </c>
      <c r="D656" s="45">
        <f>SUM(D657,D658)</f>
        <v>0</v>
      </c>
      <c r="E656" s="45">
        <f>SUM(E657,E658)</f>
        <v>0</v>
      </c>
      <c r="F656" s="45">
        <f>SUM(F657,F658)</f>
        <v>0</v>
      </c>
    </row>
    <row r="657" ht="19.5" customHeight="1" spans="1:6">
      <c r="A657" s="46" t="s">
        <v>551</v>
      </c>
      <c r="B657" s="42">
        <f t="shared" si="10"/>
        <v>0</v>
      </c>
      <c r="C657" s="47"/>
      <c r="D657" s="47"/>
      <c r="E657" s="47"/>
      <c r="F657" s="47"/>
    </row>
    <row r="658" ht="19.5" customHeight="1" spans="1:6">
      <c r="A658" s="46" t="s">
        <v>552</v>
      </c>
      <c r="B658" s="42">
        <f t="shared" si="10"/>
        <v>0</v>
      </c>
      <c r="C658" s="47"/>
      <c r="D658" s="47"/>
      <c r="E658" s="47"/>
      <c r="F658" s="47"/>
    </row>
    <row r="659" ht="19.5" customHeight="1" spans="1:6">
      <c r="A659" s="44" t="s">
        <v>553</v>
      </c>
      <c r="B659" s="42">
        <f t="shared" si="10"/>
        <v>9</v>
      </c>
      <c r="C659" s="47"/>
      <c r="D659" s="47"/>
      <c r="E659" s="47">
        <v>9</v>
      </c>
      <c r="F659" s="47"/>
    </row>
    <row r="660" ht="19.5" customHeight="1" spans="1:6">
      <c r="A660" s="46" t="s">
        <v>554</v>
      </c>
      <c r="B660" s="42">
        <f t="shared" si="10"/>
        <v>9</v>
      </c>
      <c r="C660" s="47"/>
      <c r="D660" s="47"/>
      <c r="E660" s="48">
        <v>9</v>
      </c>
      <c r="F660" s="47"/>
    </row>
    <row r="661" ht="19.5" customHeight="1" spans="1:6">
      <c r="A661" s="44" t="s">
        <v>555</v>
      </c>
      <c r="B661" s="42">
        <f t="shared" si="10"/>
        <v>113</v>
      </c>
      <c r="C661" s="43">
        <f>SUM(C662,C667,C682,C686,C698,C702,C707,C711,C715,C718,C727,C729,C735,C740)</f>
        <v>113</v>
      </c>
      <c r="D661" s="42">
        <f>SUM(D662,D667,D682,D686,D698,D702,D707,D711,D715,D718,D727,D729,D735,D740)</f>
        <v>0</v>
      </c>
      <c r="E661" s="42">
        <f>SUM(E662,E667,E682,E686,E698,E702,E707,E711,E715,E718,E727,E729,E735,E740)</f>
        <v>0</v>
      </c>
      <c r="F661" s="42">
        <f>SUM(F662,F667,F682,F686,F698,F702,F707,F711,F715,F718,F727,F729,F735,F740)</f>
        <v>0</v>
      </c>
    </row>
    <row r="662" ht="19.5" customHeight="1" spans="1:6">
      <c r="A662" s="44" t="s">
        <v>556</v>
      </c>
      <c r="B662" s="42">
        <f t="shared" si="10"/>
        <v>0</v>
      </c>
      <c r="C662" s="45">
        <f>SUM(C663,C664,C665,C666)</f>
        <v>0</v>
      </c>
      <c r="D662" s="45">
        <f>SUM(D663,D664,D665,D666)</f>
        <v>0</v>
      </c>
      <c r="E662" s="45">
        <f>SUM(E663,E664,E665,E666)</f>
        <v>0</v>
      </c>
      <c r="F662" s="45">
        <f>SUM(F663,F664,F665,F666)</f>
        <v>0</v>
      </c>
    </row>
    <row r="663" ht="19.5" customHeight="1" spans="1:6">
      <c r="A663" s="46" t="s">
        <v>100</v>
      </c>
      <c r="B663" s="42">
        <f t="shared" si="10"/>
        <v>0</v>
      </c>
      <c r="C663" s="47"/>
      <c r="D663" s="47"/>
      <c r="E663" s="47"/>
      <c r="F663" s="47"/>
    </row>
    <row r="664" ht="19.5" customHeight="1" spans="1:6">
      <c r="A664" s="46" t="s">
        <v>101</v>
      </c>
      <c r="B664" s="42">
        <f t="shared" si="10"/>
        <v>0</v>
      </c>
      <c r="C664" s="47"/>
      <c r="D664" s="47"/>
      <c r="E664" s="47"/>
      <c r="F664" s="47"/>
    </row>
    <row r="665" ht="19.5" customHeight="1" spans="1:6">
      <c r="A665" s="46" t="s">
        <v>102</v>
      </c>
      <c r="B665" s="42">
        <f t="shared" si="10"/>
        <v>0</v>
      </c>
      <c r="C665" s="47"/>
      <c r="D665" s="47"/>
      <c r="E665" s="47"/>
      <c r="F665" s="47"/>
    </row>
    <row r="666" ht="19.5" customHeight="1" spans="1:6">
      <c r="A666" s="46" t="s">
        <v>557</v>
      </c>
      <c r="B666" s="42">
        <f t="shared" si="10"/>
        <v>0</v>
      </c>
      <c r="C666" s="47"/>
      <c r="D666" s="47"/>
      <c r="E666" s="47"/>
      <c r="F666" s="47"/>
    </row>
    <row r="667" ht="19.5" customHeight="1" spans="1:6">
      <c r="A667" s="44" t="s">
        <v>558</v>
      </c>
      <c r="B667" s="42">
        <f t="shared" si="10"/>
        <v>0</v>
      </c>
      <c r="C667" s="45">
        <f>SUM(C668,C669,C670,C671,C672,C673,C674,C675,C676,C677,C678,C679,C680,C681)</f>
        <v>0</v>
      </c>
      <c r="D667" s="45">
        <f>SUM(D668,D669,D670,D671,D672,D673,D674,D675,D676,D677,D678,D679,D680,D681)</f>
        <v>0</v>
      </c>
      <c r="E667" s="45">
        <f>SUM(E668,E669,E670,E671,E672,E673,E674,E675,E676,E677,E678,E679,E680,E681)</f>
        <v>0</v>
      </c>
      <c r="F667" s="45">
        <f>SUM(F668,F669,F670,F671,F672,F673,F674,F675,F676,F677,F678,F679,F680,F681)</f>
        <v>0</v>
      </c>
    </row>
    <row r="668" ht="19.5" customHeight="1" spans="1:6">
      <c r="A668" s="46" t="s">
        <v>559</v>
      </c>
      <c r="B668" s="42">
        <f t="shared" si="10"/>
        <v>0</v>
      </c>
      <c r="C668" s="47"/>
      <c r="D668" s="47"/>
      <c r="E668" s="47"/>
      <c r="F668" s="47"/>
    </row>
    <row r="669" ht="19.5" customHeight="1" spans="1:6">
      <c r="A669" s="46" t="s">
        <v>560</v>
      </c>
      <c r="B669" s="42">
        <f t="shared" si="10"/>
        <v>0</v>
      </c>
      <c r="C669" s="47"/>
      <c r="D669" s="47"/>
      <c r="E669" s="47"/>
      <c r="F669" s="47"/>
    </row>
    <row r="670" ht="19.5" customHeight="1" spans="1:6">
      <c r="A670" s="46" t="s">
        <v>561</v>
      </c>
      <c r="B670" s="42">
        <f t="shared" si="10"/>
        <v>0</v>
      </c>
      <c r="C670" s="47"/>
      <c r="D670" s="47"/>
      <c r="E670" s="47"/>
      <c r="F670" s="47"/>
    </row>
    <row r="671" ht="19.5" customHeight="1" spans="1:6">
      <c r="A671" s="46" t="s">
        <v>562</v>
      </c>
      <c r="B671" s="42">
        <f t="shared" si="10"/>
        <v>0</v>
      </c>
      <c r="C671" s="47"/>
      <c r="D671" s="47"/>
      <c r="E671" s="47"/>
      <c r="F671" s="47"/>
    </row>
    <row r="672" ht="19.5" customHeight="1" spans="1:6">
      <c r="A672" s="46" t="s">
        <v>563</v>
      </c>
      <c r="B672" s="42">
        <f t="shared" si="10"/>
        <v>0</v>
      </c>
      <c r="C672" s="47"/>
      <c r="D672" s="47"/>
      <c r="E672" s="47"/>
      <c r="F672" s="47"/>
    </row>
    <row r="673" ht="19.5" customHeight="1" spans="1:6">
      <c r="A673" s="46" t="s">
        <v>564</v>
      </c>
      <c r="B673" s="42">
        <f t="shared" si="10"/>
        <v>0</v>
      </c>
      <c r="C673" s="47"/>
      <c r="D673" s="47"/>
      <c r="E673" s="47"/>
      <c r="F673" s="47"/>
    </row>
    <row r="674" ht="19.5" customHeight="1" spans="1:6">
      <c r="A674" s="46" t="s">
        <v>565</v>
      </c>
      <c r="B674" s="42">
        <f t="shared" si="10"/>
        <v>0</v>
      </c>
      <c r="C674" s="47"/>
      <c r="D674" s="47"/>
      <c r="E674" s="47"/>
      <c r="F674" s="47"/>
    </row>
    <row r="675" ht="19.5" customHeight="1" spans="1:6">
      <c r="A675" s="46" t="s">
        <v>566</v>
      </c>
      <c r="B675" s="42">
        <f t="shared" si="10"/>
        <v>0</v>
      </c>
      <c r="C675" s="47"/>
      <c r="D675" s="47"/>
      <c r="E675" s="47"/>
      <c r="F675" s="47"/>
    </row>
    <row r="676" ht="19.5" customHeight="1" spans="1:6">
      <c r="A676" s="46" t="s">
        <v>567</v>
      </c>
      <c r="B676" s="42">
        <f t="shared" si="10"/>
        <v>0</v>
      </c>
      <c r="C676" s="47"/>
      <c r="D676" s="47"/>
      <c r="E676" s="47"/>
      <c r="F676" s="47"/>
    </row>
    <row r="677" ht="19.5" customHeight="1" spans="1:6">
      <c r="A677" s="46" t="s">
        <v>568</v>
      </c>
      <c r="B677" s="42">
        <f t="shared" si="10"/>
        <v>0</v>
      </c>
      <c r="C677" s="47"/>
      <c r="D677" s="47"/>
      <c r="E677" s="47"/>
      <c r="F677" s="47"/>
    </row>
    <row r="678" ht="19.5" customHeight="1" spans="1:6">
      <c r="A678" s="46" t="s">
        <v>569</v>
      </c>
      <c r="B678" s="42">
        <f t="shared" si="10"/>
        <v>0</v>
      </c>
      <c r="C678" s="47"/>
      <c r="D678" s="47"/>
      <c r="E678" s="47"/>
      <c r="F678" s="47"/>
    </row>
    <row r="679" ht="19.5" customHeight="1" spans="1:6">
      <c r="A679" s="46" t="s">
        <v>570</v>
      </c>
      <c r="B679" s="42">
        <f t="shared" si="10"/>
        <v>0</v>
      </c>
      <c r="C679" s="47"/>
      <c r="D679" s="47"/>
      <c r="E679" s="47"/>
      <c r="F679" s="47"/>
    </row>
    <row r="680" ht="19.5" customHeight="1" spans="1:6">
      <c r="A680" s="46" t="s">
        <v>571</v>
      </c>
      <c r="B680" s="42">
        <f t="shared" si="10"/>
        <v>0</v>
      </c>
      <c r="C680" s="47"/>
      <c r="D680" s="47"/>
      <c r="E680" s="47"/>
      <c r="F680" s="47"/>
    </row>
    <row r="681" ht="19.5" customHeight="1" spans="1:6">
      <c r="A681" s="46" t="s">
        <v>572</v>
      </c>
      <c r="B681" s="42">
        <f t="shared" si="10"/>
        <v>0</v>
      </c>
      <c r="C681" s="47"/>
      <c r="D681" s="47"/>
      <c r="E681" s="47"/>
      <c r="F681" s="47"/>
    </row>
    <row r="682" ht="19.5" customHeight="1" spans="1:6">
      <c r="A682" s="44" t="s">
        <v>573</v>
      </c>
      <c r="B682" s="42">
        <f t="shared" si="10"/>
        <v>0</v>
      </c>
      <c r="C682" s="45">
        <f>SUM(C683,C684,C685)</f>
        <v>0</v>
      </c>
      <c r="D682" s="45">
        <f>SUM(D683,D684,D685)</f>
        <v>0</v>
      </c>
      <c r="E682" s="45">
        <f>SUM(E683,E684,E685)</f>
        <v>0</v>
      </c>
      <c r="F682" s="45">
        <f>SUM(F683,F684,F685)</f>
        <v>0</v>
      </c>
    </row>
    <row r="683" ht="19.5" customHeight="1" spans="1:6">
      <c r="A683" s="46" t="s">
        <v>574</v>
      </c>
      <c r="B683" s="42">
        <f t="shared" si="10"/>
        <v>0</v>
      </c>
      <c r="C683" s="47"/>
      <c r="D683" s="47"/>
      <c r="E683" s="47"/>
      <c r="F683" s="47"/>
    </row>
    <row r="684" ht="19.5" customHeight="1" spans="1:6">
      <c r="A684" s="46" t="s">
        <v>575</v>
      </c>
      <c r="B684" s="42">
        <f t="shared" si="10"/>
        <v>0</v>
      </c>
      <c r="C684" s="47"/>
      <c r="D684" s="47"/>
      <c r="E684" s="47"/>
      <c r="F684" s="47"/>
    </row>
    <row r="685" ht="19.5" customHeight="1" spans="1:6">
      <c r="A685" s="46" t="s">
        <v>576</v>
      </c>
      <c r="B685" s="42">
        <f t="shared" si="10"/>
        <v>0</v>
      </c>
      <c r="C685" s="47"/>
      <c r="D685" s="47"/>
      <c r="E685" s="47"/>
      <c r="F685" s="47"/>
    </row>
    <row r="686" ht="19.5" customHeight="1" spans="1:6">
      <c r="A686" s="44" t="s">
        <v>577</v>
      </c>
      <c r="B686" s="42">
        <f t="shared" si="10"/>
        <v>0</v>
      </c>
      <c r="C686" s="45">
        <f>SUM(C687,C688,C689,C690,C691,C692,C693,C694,C695,C696,C697)</f>
        <v>0</v>
      </c>
      <c r="D686" s="45">
        <f>SUM(D687,D688,D689,D690,D691,D692,D693,D694,D695,D696,D697)</f>
        <v>0</v>
      </c>
      <c r="E686" s="45">
        <f>SUM(E687,E688,E689,E690,E691,E692,E693,E694,E695,E696,E697)</f>
        <v>0</v>
      </c>
      <c r="F686" s="45">
        <f>SUM(F687,F688,F689,F690,F691,F692,F693,F694,F695,F696,F697)</f>
        <v>0</v>
      </c>
    </row>
    <row r="687" ht="19.5" customHeight="1" spans="1:6">
      <c r="A687" s="46" t="s">
        <v>578</v>
      </c>
      <c r="B687" s="42">
        <f t="shared" si="10"/>
        <v>0</v>
      </c>
      <c r="C687" s="47"/>
      <c r="D687" s="47"/>
      <c r="E687" s="47"/>
      <c r="F687" s="47"/>
    </row>
    <row r="688" ht="19.5" customHeight="1" spans="1:6">
      <c r="A688" s="46" t="s">
        <v>579</v>
      </c>
      <c r="B688" s="42">
        <f t="shared" si="10"/>
        <v>0</v>
      </c>
      <c r="C688" s="47"/>
      <c r="D688" s="47"/>
      <c r="E688" s="47"/>
      <c r="F688" s="47"/>
    </row>
    <row r="689" ht="19.5" customHeight="1" spans="1:6">
      <c r="A689" s="46" t="s">
        <v>580</v>
      </c>
      <c r="B689" s="42">
        <f t="shared" si="10"/>
        <v>0</v>
      </c>
      <c r="C689" s="47"/>
      <c r="D689" s="47"/>
      <c r="E689" s="47"/>
      <c r="F689" s="47"/>
    </row>
    <row r="690" ht="19.5" customHeight="1" spans="1:6">
      <c r="A690" s="46" t="s">
        <v>581</v>
      </c>
      <c r="B690" s="42">
        <f t="shared" si="10"/>
        <v>0</v>
      </c>
      <c r="C690" s="47"/>
      <c r="D690" s="47"/>
      <c r="E690" s="47"/>
      <c r="F690" s="47"/>
    </row>
    <row r="691" ht="19.5" customHeight="1" spans="1:6">
      <c r="A691" s="46" t="s">
        <v>582</v>
      </c>
      <c r="B691" s="42">
        <f t="shared" si="10"/>
        <v>0</v>
      </c>
      <c r="C691" s="47"/>
      <c r="D691" s="47"/>
      <c r="E691" s="47"/>
      <c r="F691" s="47"/>
    </row>
    <row r="692" ht="19.5" customHeight="1" spans="1:6">
      <c r="A692" s="46" t="s">
        <v>583</v>
      </c>
      <c r="B692" s="42">
        <f t="shared" si="10"/>
        <v>0</v>
      </c>
      <c r="C692" s="47"/>
      <c r="D692" s="47"/>
      <c r="E692" s="47"/>
      <c r="F692" s="47"/>
    </row>
    <row r="693" ht="19.5" customHeight="1" spans="1:6">
      <c r="A693" s="46" t="s">
        <v>584</v>
      </c>
      <c r="B693" s="42">
        <f t="shared" si="10"/>
        <v>0</v>
      </c>
      <c r="C693" s="47"/>
      <c r="D693" s="47"/>
      <c r="E693" s="47"/>
      <c r="F693" s="47"/>
    </row>
    <row r="694" ht="19.5" customHeight="1" spans="1:6">
      <c r="A694" s="46" t="s">
        <v>585</v>
      </c>
      <c r="B694" s="42">
        <f t="shared" si="10"/>
        <v>0</v>
      </c>
      <c r="C694" s="47"/>
      <c r="D694" s="47"/>
      <c r="E694" s="47"/>
      <c r="F694" s="47"/>
    </row>
    <row r="695" ht="19.5" customHeight="1" spans="1:6">
      <c r="A695" s="46" t="s">
        <v>586</v>
      </c>
      <c r="B695" s="42">
        <f t="shared" si="10"/>
        <v>0</v>
      </c>
      <c r="C695" s="47"/>
      <c r="D695" s="47"/>
      <c r="E695" s="47"/>
      <c r="F695" s="47"/>
    </row>
    <row r="696" ht="19.5" customHeight="1" spans="1:6">
      <c r="A696" s="46" t="s">
        <v>587</v>
      </c>
      <c r="B696" s="42">
        <f t="shared" si="10"/>
        <v>0</v>
      </c>
      <c r="C696" s="47"/>
      <c r="D696" s="47"/>
      <c r="E696" s="47"/>
      <c r="F696" s="47"/>
    </row>
    <row r="697" ht="19.5" customHeight="1" spans="1:6">
      <c r="A697" s="46" t="s">
        <v>588</v>
      </c>
      <c r="B697" s="42">
        <f t="shared" si="10"/>
        <v>0</v>
      </c>
      <c r="C697" s="47"/>
      <c r="D697" s="47"/>
      <c r="E697" s="47"/>
      <c r="F697" s="47"/>
    </row>
    <row r="698" ht="19.5" customHeight="1" spans="1:6">
      <c r="A698" s="44" t="s">
        <v>589</v>
      </c>
      <c r="B698" s="42">
        <f t="shared" si="10"/>
        <v>0</v>
      </c>
      <c r="C698" s="45">
        <f>SUM(C699,C700,C701)</f>
        <v>0</v>
      </c>
      <c r="D698" s="45">
        <f>SUM(D699,D700,D701)</f>
        <v>0</v>
      </c>
      <c r="E698" s="45">
        <f>SUM(E699,E700,E701)</f>
        <v>0</v>
      </c>
      <c r="F698" s="45">
        <f>SUM(F699,F700,F701)</f>
        <v>0</v>
      </c>
    </row>
    <row r="699" ht="19.5" customHeight="1" spans="1:6">
      <c r="A699" s="46" t="s">
        <v>590</v>
      </c>
      <c r="B699" s="42">
        <f t="shared" si="10"/>
        <v>0</v>
      </c>
      <c r="C699" s="47"/>
      <c r="D699" s="47"/>
      <c r="E699" s="47"/>
      <c r="F699" s="47"/>
    </row>
    <row r="700" ht="19.5" customHeight="1" spans="1:6">
      <c r="A700" s="46" t="s">
        <v>591</v>
      </c>
      <c r="B700" s="42">
        <f t="shared" si="10"/>
        <v>0</v>
      </c>
      <c r="C700" s="47"/>
      <c r="D700" s="47"/>
      <c r="E700" s="47"/>
      <c r="F700" s="47"/>
    </row>
    <row r="701" ht="19.5" customHeight="1" spans="1:6">
      <c r="A701" s="46" t="s">
        <v>592</v>
      </c>
      <c r="B701" s="42">
        <f t="shared" si="10"/>
        <v>0</v>
      </c>
      <c r="C701" s="47"/>
      <c r="D701" s="47"/>
      <c r="E701" s="47"/>
      <c r="F701" s="47"/>
    </row>
    <row r="702" ht="19.5" customHeight="1" spans="1:6">
      <c r="A702" s="44" t="s">
        <v>593</v>
      </c>
      <c r="B702" s="42">
        <f t="shared" si="10"/>
        <v>5</v>
      </c>
      <c r="C702" s="45">
        <f>SUM(C703,C704,C705,C706)</f>
        <v>5</v>
      </c>
      <c r="D702" s="45">
        <f>SUM(D703,D704,D705,D706)</f>
        <v>0</v>
      </c>
      <c r="E702" s="45">
        <f>SUM(E703,E704,E705,E706)</f>
        <v>0</v>
      </c>
      <c r="F702" s="45">
        <f>SUM(F703,F704,F705,F706)</f>
        <v>0</v>
      </c>
    </row>
    <row r="703" ht="19.5" customHeight="1" spans="1:6">
      <c r="A703" s="46" t="s">
        <v>594</v>
      </c>
      <c r="B703" s="42">
        <f t="shared" si="10"/>
        <v>0</v>
      </c>
      <c r="C703" s="47"/>
      <c r="D703" s="47"/>
      <c r="E703" s="47"/>
      <c r="F703" s="47"/>
    </row>
    <row r="704" ht="19.5" customHeight="1" spans="1:6">
      <c r="A704" s="46" t="s">
        <v>595</v>
      </c>
      <c r="B704" s="42">
        <f t="shared" si="10"/>
        <v>0</v>
      </c>
      <c r="C704" s="47"/>
      <c r="D704" s="47"/>
      <c r="E704" s="47"/>
      <c r="F704" s="47"/>
    </row>
    <row r="705" ht="19.5" customHeight="1" spans="1:6">
      <c r="A705" s="46" t="s">
        <v>596</v>
      </c>
      <c r="B705" s="42">
        <f t="shared" si="10"/>
        <v>5</v>
      </c>
      <c r="C705" s="47">
        <v>5</v>
      </c>
      <c r="D705" s="47"/>
      <c r="E705" s="47"/>
      <c r="F705" s="47"/>
    </row>
    <row r="706" ht="19.5" customHeight="1" spans="1:6">
      <c r="A706" s="46" t="s">
        <v>597</v>
      </c>
      <c r="B706" s="42">
        <f t="shared" si="10"/>
        <v>0</v>
      </c>
      <c r="C706" s="47"/>
      <c r="D706" s="47"/>
      <c r="E706" s="47"/>
      <c r="F706" s="47"/>
    </row>
    <row r="707" ht="19.5" customHeight="1" spans="1:6">
      <c r="A707" s="44" t="s">
        <v>598</v>
      </c>
      <c r="B707" s="42">
        <f t="shared" si="10"/>
        <v>108</v>
      </c>
      <c r="C707" s="45">
        <f>SUM(C708,C709,C710)</f>
        <v>108</v>
      </c>
      <c r="D707" s="45">
        <f>SUM(D708,D709,D710)</f>
        <v>0</v>
      </c>
      <c r="E707" s="45">
        <f>SUM(E708,E709,E710)</f>
        <v>0</v>
      </c>
      <c r="F707" s="45">
        <f>SUM(F708,F709,F710)</f>
        <v>0</v>
      </c>
    </row>
    <row r="708" ht="19.5" customHeight="1" spans="1:6">
      <c r="A708" s="46" t="s">
        <v>599</v>
      </c>
      <c r="B708" s="42">
        <f t="shared" si="10"/>
        <v>108</v>
      </c>
      <c r="C708" s="47">
        <v>108</v>
      </c>
      <c r="D708" s="47"/>
      <c r="E708" s="47"/>
      <c r="F708" s="47"/>
    </row>
    <row r="709" ht="19.5" customHeight="1" spans="1:6">
      <c r="A709" s="46" t="s">
        <v>600</v>
      </c>
      <c r="B709" s="42">
        <f t="shared" si="10"/>
        <v>0</v>
      </c>
      <c r="C709" s="47"/>
      <c r="D709" s="47"/>
      <c r="E709" s="47"/>
      <c r="F709" s="47"/>
    </row>
    <row r="710" ht="19.5" customHeight="1" spans="1:6">
      <c r="A710" s="46" t="s">
        <v>601</v>
      </c>
      <c r="B710" s="42">
        <f t="shared" ref="B710:B773" si="11">C710+D710+E710+F710</f>
        <v>0</v>
      </c>
      <c r="C710" s="47"/>
      <c r="D710" s="47"/>
      <c r="E710" s="47"/>
      <c r="F710" s="47"/>
    </row>
    <row r="711" ht="19.5" customHeight="1" spans="1:6">
      <c r="A711" s="44" t="s">
        <v>602</v>
      </c>
      <c r="B711" s="42">
        <f t="shared" si="11"/>
        <v>0</v>
      </c>
      <c r="C711" s="45">
        <f>SUM(C712,C713,C714)</f>
        <v>0</v>
      </c>
      <c r="D711" s="45">
        <f>SUM(D712,D713,D714)</f>
        <v>0</v>
      </c>
      <c r="E711" s="45">
        <f>SUM(E712,E713,E714)</f>
        <v>0</v>
      </c>
      <c r="F711" s="45">
        <f>SUM(F712,F713,F714)</f>
        <v>0</v>
      </c>
    </row>
    <row r="712" ht="19.5" customHeight="1" spans="1:6">
      <c r="A712" s="46" t="s">
        <v>603</v>
      </c>
      <c r="B712" s="42">
        <f t="shared" si="11"/>
        <v>0</v>
      </c>
      <c r="C712" s="47"/>
      <c r="D712" s="47"/>
      <c r="E712" s="47"/>
      <c r="F712" s="47"/>
    </row>
    <row r="713" ht="19.5" customHeight="1" spans="1:6">
      <c r="A713" s="46" t="s">
        <v>604</v>
      </c>
      <c r="B713" s="42">
        <f t="shared" si="11"/>
        <v>0</v>
      </c>
      <c r="C713" s="47"/>
      <c r="D713" s="47"/>
      <c r="E713" s="47"/>
      <c r="F713" s="47"/>
    </row>
    <row r="714" ht="19.5" customHeight="1" spans="1:6">
      <c r="A714" s="46" t="s">
        <v>605</v>
      </c>
      <c r="B714" s="42">
        <f t="shared" si="11"/>
        <v>0</v>
      </c>
      <c r="C714" s="47"/>
      <c r="D714" s="47"/>
      <c r="E714" s="47"/>
      <c r="F714" s="47"/>
    </row>
    <row r="715" ht="19.5" customHeight="1" spans="1:6">
      <c r="A715" s="44" t="s">
        <v>606</v>
      </c>
      <c r="B715" s="42">
        <f t="shared" si="11"/>
        <v>0</v>
      </c>
      <c r="C715" s="45">
        <f>SUM(C716,C717)</f>
        <v>0</v>
      </c>
      <c r="D715" s="45">
        <f>SUM(D716,D717)</f>
        <v>0</v>
      </c>
      <c r="E715" s="45">
        <f>SUM(E716,E717)</f>
        <v>0</v>
      </c>
      <c r="F715" s="45">
        <f>SUM(F716,F717)</f>
        <v>0</v>
      </c>
    </row>
    <row r="716" ht="19.5" customHeight="1" spans="1:6">
      <c r="A716" s="46" t="s">
        <v>607</v>
      </c>
      <c r="B716" s="42">
        <f t="shared" si="11"/>
        <v>0</v>
      </c>
      <c r="C716" s="47"/>
      <c r="D716" s="47"/>
      <c r="E716" s="47"/>
      <c r="F716" s="47"/>
    </row>
    <row r="717" ht="19.5" customHeight="1" spans="1:6">
      <c r="A717" s="46" t="s">
        <v>608</v>
      </c>
      <c r="B717" s="42">
        <f t="shared" si="11"/>
        <v>0</v>
      </c>
      <c r="C717" s="47"/>
      <c r="D717" s="47"/>
      <c r="E717" s="47"/>
      <c r="F717" s="47"/>
    </row>
    <row r="718" ht="19.5" customHeight="1" spans="1:6">
      <c r="A718" s="44" t="s">
        <v>609</v>
      </c>
      <c r="B718" s="42">
        <f t="shared" si="11"/>
        <v>0</v>
      </c>
      <c r="C718" s="45">
        <f>SUM(C719,C720,C721,C722,C723,C724,C725,C726)</f>
        <v>0</v>
      </c>
      <c r="D718" s="45">
        <f>SUM(D719,D720,D721,D722,D723,D724,D725,D726)</f>
        <v>0</v>
      </c>
      <c r="E718" s="45">
        <f>SUM(E719,E720,E721,E722,E723,E724,E725,E726)</f>
        <v>0</v>
      </c>
      <c r="F718" s="45">
        <f>SUM(F719,F720,F721,F722,F723,F724,F725,F726)</f>
        <v>0</v>
      </c>
    </row>
    <row r="719" ht="19.5" customHeight="1" spans="1:6">
      <c r="A719" s="46" t="s">
        <v>100</v>
      </c>
      <c r="B719" s="42">
        <f t="shared" si="11"/>
        <v>0</v>
      </c>
      <c r="C719" s="47"/>
      <c r="D719" s="47"/>
      <c r="E719" s="47"/>
      <c r="F719" s="47"/>
    </row>
    <row r="720" ht="19.5" customHeight="1" spans="1:6">
      <c r="A720" s="46" t="s">
        <v>101</v>
      </c>
      <c r="B720" s="42">
        <f t="shared" si="11"/>
        <v>0</v>
      </c>
      <c r="C720" s="47"/>
      <c r="D720" s="47"/>
      <c r="E720" s="47"/>
      <c r="F720" s="47"/>
    </row>
    <row r="721" ht="19.5" customHeight="1" spans="1:6">
      <c r="A721" s="46" t="s">
        <v>102</v>
      </c>
      <c r="B721" s="42">
        <f t="shared" si="11"/>
        <v>0</v>
      </c>
      <c r="C721" s="47"/>
      <c r="D721" s="47"/>
      <c r="E721" s="47"/>
      <c r="F721" s="47"/>
    </row>
    <row r="722" ht="19.5" customHeight="1" spans="1:6">
      <c r="A722" s="46" t="s">
        <v>140</v>
      </c>
      <c r="B722" s="42">
        <f t="shared" si="11"/>
        <v>0</v>
      </c>
      <c r="C722" s="47"/>
      <c r="D722" s="47"/>
      <c r="E722" s="47"/>
      <c r="F722" s="47"/>
    </row>
    <row r="723" ht="19.5" customHeight="1" spans="1:6">
      <c r="A723" s="46" t="s">
        <v>610</v>
      </c>
      <c r="B723" s="42">
        <f t="shared" si="11"/>
        <v>0</v>
      </c>
      <c r="C723" s="47"/>
      <c r="D723" s="47"/>
      <c r="E723" s="47"/>
      <c r="F723" s="47"/>
    </row>
    <row r="724" ht="19.5" customHeight="1" spans="1:6">
      <c r="A724" s="46" t="s">
        <v>611</v>
      </c>
      <c r="B724" s="42">
        <f t="shared" si="11"/>
        <v>0</v>
      </c>
      <c r="C724" s="47"/>
      <c r="D724" s="47"/>
      <c r="E724" s="47"/>
      <c r="F724" s="47"/>
    </row>
    <row r="725" ht="19.5" customHeight="1" spans="1:6">
      <c r="A725" s="46" t="s">
        <v>109</v>
      </c>
      <c r="B725" s="42">
        <f t="shared" si="11"/>
        <v>0</v>
      </c>
      <c r="C725" s="47"/>
      <c r="D725" s="47"/>
      <c r="E725" s="47"/>
      <c r="F725" s="47"/>
    </row>
    <row r="726" ht="19.5" customHeight="1" spans="1:6">
      <c r="A726" s="46" t="s">
        <v>612</v>
      </c>
      <c r="B726" s="42">
        <f t="shared" si="11"/>
        <v>0</v>
      </c>
      <c r="C726" s="47"/>
      <c r="D726" s="47"/>
      <c r="E726" s="47"/>
      <c r="F726" s="47"/>
    </row>
    <row r="727" ht="19.5" customHeight="1" spans="1:6">
      <c r="A727" s="44" t="s">
        <v>613</v>
      </c>
      <c r="B727" s="42">
        <f t="shared" si="11"/>
        <v>0</v>
      </c>
      <c r="C727" s="43">
        <f>C728</f>
        <v>0</v>
      </c>
      <c r="D727" s="42">
        <f>D728</f>
        <v>0</v>
      </c>
      <c r="E727" s="42">
        <f>E728</f>
        <v>0</v>
      </c>
      <c r="F727" s="42">
        <f>F728</f>
        <v>0</v>
      </c>
    </row>
    <row r="728" ht="19.5" customHeight="1" spans="1:6">
      <c r="A728" s="46" t="s">
        <v>614</v>
      </c>
      <c r="B728" s="42">
        <f t="shared" si="11"/>
        <v>0</v>
      </c>
      <c r="C728" s="47"/>
      <c r="D728" s="47"/>
      <c r="E728" s="47"/>
      <c r="F728" s="47"/>
    </row>
    <row r="729" ht="19.5" customHeight="1" spans="1:6">
      <c r="A729" s="44" t="s">
        <v>615</v>
      </c>
      <c r="B729" s="42">
        <f t="shared" si="11"/>
        <v>0</v>
      </c>
      <c r="C729" s="43">
        <f>SUM(C730,C731,C732,C733,C734)</f>
        <v>0</v>
      </c>
      <c r="D729" s="42">
        <f>SUM(D730,D731,D732,D733,D734)</f>
        <v>0</v>
      </c>
      <c r="E729" s="42">
        <f>SUM(E730,E731,E732,E733,E734)</f>
        <v>0</v>
      </c>
      <c r="F729" s="42">
        <f>SUM(F730,F731,F732,F733,F734)</f>
        <v>0</v>
      </c>
    </row>
    <row r="730" ht="19.5" customHeight="1" spans="1:6">
      <c r="A730" s="46" t="s">
        <v>100</v>
      </c>
      <c r="B730" s="42">
        <f t="shared" si="11"/>
        <v>0</v>
      </c>
      <c r="C730" s="47"/>
      <c r="D730" s="47"/>
      <c r="E730" s="47"/>
      <c r="F730" s="47"/>
    </row>
    <row r="731" ht="19.5" customHeight="1" spans="1:6">
      <c r="A731" s="46" t="s">
        <v>101</v>
      </c>
      <c r="B731" s="42">
        <f t="shared" si="11"/>
        <v>0</v>
      </c>
      <c r="C731" s="47"/>
      <c r="D731" s="47"/>
      <c r="E731" s="47"/>
      <c r="F731" s="47"/>
    </row>
    <row r="732" ht="19.5" customHeight="1" spans="1:6">
      <c r="A732" s="46" t="s">
        <v>102</v>
      </c>
      <c r="B732" s="42">
        <f t="shared" si="11"/>
        <v>0</v>
      </c>
      <c r="C732" s="47"/>
      <c r="D732" s="47"/>
      <c r="E732" s="47"/>
      <c r="F732" s="47"/>
    </row>
    <row r="733" ht="19.5" customHeight="1" spans="1:6">
      <c r="A733" s="46" t="s">
        <v>616</v>
      </c>
      <c r="B733" s="42">
        <f t="shared" si="11"/>
        <v>0</v>
      </c>
      <c r="C733" s="47"/>
      <c r="D733" s="47"/>
      <c r="E733" s="47"/>
      <c r="F733" s="47"/>
    </row>
    <row r="734" ht="19.5" customHeight="1" spans="1:6">
      <c r="A734" s="46" t="s">
        <v>617</v>
      </c>
      <c r="B734" s="42">
        <f t="shared" si="11"/>
        <v>0</v>
      </c>
      <c r="C734" s="47"/>
      <c r="D734" s="47"/>
      <c r="E734" s="47"/>
      <c r="F734" s="47"/>
    </row>
    <row r="735" ht="19.5" customHeight="1" spans="1:6">
      <c r="A735" s="44" t="s">
        <v>618</v>
      </c>
      <c r="B735" s="42">
        <f t="shared" si="11"/>
        <v>0</v>
      </c>
      <c r="C735" s="45">
        <f>SUM(C736,C737,C738,C739)</f>
        <v>0</v>
      </c>
      <c r="D735" s="45">
        <f>SUM(D736,D737,D738,D739)</f>
        <v>0</v>
      </c>
      <c r="E735" s="45">
        <f>SUM(E736,E737,E738,E739)</f>
        <v>0</v>
      </c>
      <c r="F735" s="45">
        <f>SUM(F736,F737,F738,F739)</f>
        <v>0</v>
      </c>
    </row>
    <row r="736" ht="19.5" customHeight="1" spans="1:6">
      <c r="A736" s="46" t="s">
        <v>100</v>
      </c>
      <c r="B736" s="42">
        <f t="shared" si="11"/>
        <v>0</v>
      </c>
      <c r="C736" s="47"/>
      <c r="D736" s="47"/>
      <c r="E736" s="47"/>
      <c r="F736" s="47"/>
    </row>
    <row r="737" ht="19.5" customHeight="1" spans="1:6">
      <c r="A737" s="46" t="s">
        <v>101</v>
      </c>
      <c r="B737" s="42">
        <f t="shared" si="11"/>
        <v>0</v>
      </c>
      <c r="C737" s="47"/>
      <c r="D737" s="47"/>
      <c r="E737" s="47"/>
      <c r="F737" s="47"/>
    </row>
    <row r="738" ht="19.5" customHeight="1" spans="1:6">
      <c r="A738" s="46" t="s">
        <v>102</v>
      </c>
      <c r="B738" s="42">
        <f t="shared" si="11"/>
        <v>0</v>
      </c>
      <c r="C738" s="47"/>
      <c r="D738" s="47"/>
      <c r="E738" s="47"/>
      <c r="F738" s="47"/>
    </row>
    <row r="739" ht="19.5" customHeight="1" spans="1:6">
      <c r="A739" s="46" t="s">
        <v>617</v>
      </c>
      <c r="B739" s="42">
        <f t="shared" si="11"/>
        <v>0</v>
      </c>
      <c r="C739" s="47"/>
      <c r="D739" s="47"/>
      <c r="E739" s="47"/>
      <c r="F739" s="47"/>
    </row>
    <row r="740" ht="19.5" customHeight="1" spans="1:6">
      <c r="A740" s="44" t="s">
        <v>619</v>
      </c>
      <c r="B740" s="42">
        <f t="shared" si="11"/>
        <v>0</v>
      </c>
      <c r="C740" s="43">
        <f>C741</f>
        <v>0</v>
      </c>
      <c r="D740" s="42">
        <f>D741</f>
        <v>0</v>
      </c>
      <c r="E740" s="42">
        <f>E741</f>
        <v>0</v>
      </c>
      <c r="F740" s="42">
        <f>F741</f>
        <v>0</v>
      </c>
    </row>
    <row r="741" ht="19.5" customHeight="1" spans="1:6">
      <c r="A741" s="46" t="s">
        <v>620</v>
      </c>
      <c r="B741" s="42">
        <f t="shared" si="11"/>
        <v>0</v>
      </c>
      <c r="C741" s="47"/>
      <c r="D741" s="47"/>
      <c r="E741" s="47"/>
      <c r="F741" s="47"/>
    </row>
    <row r="742" ht="19.5" customHeight="1" spans="1:6">
      <c r="A742" s="44" t="s">
        <v>75</v>
      </c>
      <c r="B742" s="42">
        <f t="shared" si="11"/>
        <v>6522</v>
      </c>
      <c r="C742" s="43">
        <f>SUM(C743,C753,C757,C766,C773,C780,C783,C786,C787,C788,C794,C795,C796,C807)</f>
        <v>0</v>
      </c>
      <c r="D742" s="42">
        <f>SUM(D743,D753,D757,D766,D773,D780,D783,D786,D787,D788,D794,D795,D796,D807)</f>
        <v>0</v>
      </c>
      <c r="E742" s="42">
        <f>SUM(E743,E753,E757,E766,E773,E780,E783,E786,E787,E788,E794,E795,E796,E807)</f>
        <v>245</v>
      </c>
      <c r="F742" s="42">
        <f>SUM(F743,F753,F757,F766,F773,F780,F783,F786,F787,F788,F794,F795,F796,F807)</f>
        <v>6277</v>
      </c>
    </row>
    <row r="743" ht="19.5" customHeight="1" spans="1:6">
      <c r="A743" s="44" t="s">
        <v>621</v>
      </c>
      <c r="B743" s="42">
        <f t="shared" si="11"/>
        <v>0</v>
      </c>
      <c r="C743" s="45">
        <f>SUM(C744,C745,C746,C747,C748,C749,C750,C751,C752)</f>
        <v>0</v>
      </c>
      <c r="D743" s="45">
        <f>SUM(D744,D745,D746,D747,D748,D749,D750,D751,D752)</f>
        <v>0</v>
      </c>
      <c r="E743" s="45">
        <f>SUM(E744,E745,E746,E747,E748,E749,E750,E751,E752)</f>
        <v>0</v>
      </c>
      <c r="F743" s="45">
        <f>SUM(F744,F745,F746,F747,F748,F749,F750,F751,F752)</f>
        <v>0</v>
      </c>
    </row>
    <row r="744" ht="19.5" customHeight="1" spans="1:6">
      <c r="A744" s="46" t="s">
        <v>100</v>
      </c>
      <c r="B744" s="42">
        <f t="shared" si="11"/>
        <v>0</v>
      </c>
      <c r="C744" s="47"/>
      <c r="D744" s="47"/>
      <c r="E744" s="47"/>
      <c r="F744" s="47"/>
    </row>
    <row r="745" ht="19.5" customHeight="1" spans="1:6">
      <c r="A745" s="46" t="s">
        <v>101</v>
      </c>
      <c r="B745" s="42">
        <f t="shared" si="11"/>
        <v>0</v>
      </c>
      <c r="C745" s="47"/>
      <c r="D745" s="47"/>
      <c r="E745" s="47"/>
      <c r="F745" s="47"/>
    </row>
    <row r="746" ht="19.5" customHeight="1" spans="1:6">
      <c r="A746" s="46" t="s">
        <v>102</v>
      </c>
      <c r="B746" s="42">
        <f t="shared" si="11"/>
        <v>0</v>
      </c>
      <c r="C746" s="47"/>
      <c r="D746" s="47"/>
      <c r="E746" s="47"/>
      <c r="F746" s="47"/>
    </row>
    <row r="747" ht="19.5" customHeight="1" spans="1:6">
      <c r="A747" s="46" t="s">
        <v>622</v>
      </c>
      <c r="B747" s="42">
        <f t="shared" si="11"/>
        <v>0</v>
      </c>
      <c r="C747" s="47"/>
      <c r="D747" s="47"/>
      <c r="E747" s="47"/>
      <c r="F747" s="47"/>
    </row>
    <row r="748" ht="19.5" customHeight="1" spans="1:6">
      <c r="A748" s="46" t="s">
        <v>623</v>
      </c>
      <c r="B748" s="42">
        <f t="shared" si="11"/>
        <v>0</v>
      </c>
      <c r="C748" s="47"/>
      <c r="D748" s="47"/>
      <c r="E748" s="47"/>
      <c r="F748" s="47"/>
    </row>
    <row r="749" ht="19.5" customHeight="1" spans="1:6">
      <c r="A749" s="46" t="s">
        <v>624</v>
      </c>
      <c r="B749" s="42">
        <f t="shared" si="11"/>
        <v>0</v>
      </c>
      <c r="C749" s="47"/>
      <c r="D749" s="47"/>
      <c r="E749" s="47"/>
      <c r="F749" s="47"/>
    </row>
    <row r="750" ht="19.5" customHeight="1" spans="1:6">
      <c r="A750" s="46" t="s">
        <v>625</v>
      </c>
      <c r="B750" s="42">
        <f t="shared" si="11"/>
        <v>0</v>
      </c>
      <c r="C750" s="47"/>
      <c r="D750" s="47"/>
      <c r="E750" s="47"/>
      <c r="F750" s="47"/>
    </row>
    <row r="751" ht="19.5" customHeight="1" spans="1:6">
      <c r="A751" s="46" t="s">
        <v>626</v>
      </c>
      <c r="B751" s="42">
        <f t="shared" si="11"/>
        <v>0</v>
      </c>
      <c r="C751" s="47"/>
      <c r="D751" s="47"/>
      <c r="E751" s="47"/>
      <c r="F751" s="47"/>
    </row>
    <row r="752" ht="19.5" customHeight="1" spans="1:6">
      <c r="A752" s="46" t="s">
        <v>627</v>
      </c>
      <c r="B752" s="42">
        <f t="shared" si="11"/>
        <v>0</v>
      </c>
      <c r="C752" s="47"/>
      <c r="D752" s="47"/>
      <c r="E752" s="47"/>
      <c r="F752" s="47"/>
    </row>
    <row r="753" ht="19.5" customHeight="1" spans="1:6">
      <c r="A753" s="44" t="s">
        <v>628</v>
      </c>
      <c r="B753" s="42">
        <f t="shared" si="11"/>
        <v>0</v>
      </c>
      <c r="C753" s="45">
        <f>SUM(C754,C755,C756)</f>
        <v>0</v>
      </c>
      <c r="D753" s="45">
        <f>SUM(D754,D755,D756)</f>
        <v>0</v>
      </c>
      <c r="E753" s="45">
        <f>SUM(E754,E755,E756)</f>
        <v>0</v>
      </c>
      <c r="F753" s="45">
        <f>SUM(F754,F755,F756)</f>
        <v>0</v>
      </c>
    </row>
    <row r="754" ht="19.5" customHeight="1" spans="1:6">
      <c r="A754" s="46" t="s">
        <v>629</v>
      </c>
      <c r="B754" s="42">
        <f t="shared" si="11"/>
        <v>0</v>
      </c>
      <c r="C754" s="47"/>
      <c r="D754" s="47"/>
      <c r="E754" s="47"/>
      <c r="F754" s="47"/>
    </row>
    <row r="755" ht="19.5" customHeight="1" spans="1:6">
      <c r="A755" s="46" t="s">
        <v>630</v>
      </c>
      <c r="B755" s="42">
        <f t="shared" si="11"/>
        <v>0</v>
      </c>
      <c r="C755" s="47"/>
      <c r="D755" s="47"/>
      <c r="E755" s="47"/>
      <c r="F755" s="47"/>
    </row>
    <row r="756" ht="19.5" customHeight="1" spans="1:6">
      <c r="A756" s="46" t="s">
        <v>631</v>
      </c>
      <c r="B756" s="42">
        <f t="shared" si="11"/>
        <v>0</v>
      </c>
      <c r="C756" s="47"/>
      <c r="D756" s="47"/>
      <c r="E756" s="47"/>
      <c r="F756" s="47"/>
    </row>
    <row r="757" ht="19.5" customHeight="1" spans="1:6">
      <c r="A757" s="44" t="s">
        <v>632</v>
      </c>
      <c r="B757" s="42">
        <f t="shared" si="11"/>
        <v>6277</v>
      </c>
      <c r="C757" s="45">
        <f>SUM(C758,C759,C760,C761,C762,C763,C764,C765)</f>
        <v>0</v>
      </c>
      <c r="D757" s="45">
        <f>SUM(D758,D759,D760,D761,D762,D763,D764,D765)</f>
        <v>0</v>
      </c>
      <c r="E757" s="45">
        <f>SUM(E758,E759,E760,E761,E762,E763,E764,E765)</f>
        <v>0</v>
      </c>
      <c r="F757" s="45">
        <f>SUM(F758,F759,F760,F761,F762,F763,F764,F765)</f>
        <v>6277</v>
      </c>
    </row>
    <row r="758" ht="19.5" customHeight="1" spans="1:6">
      <c r="A758" s="46" t="s">
        <v>633</v>
      </c>
      <c r="B758" s="42">
        <f t="shared" si="11"/>
        <v>0</v>
      </c>
      <c r="C758" s="47"/>
      <c r="D758" s="47"/>
      <c r="E758" s="47"/>
      <c r="F758" s="47"/>
    </row>
    <row r="759" ht="19.5" customHeight="1" spans="1:6">
      <c r="A759" s="46" t="s">
        <v>634</v>
      </c>
      <c r="B759" s="42">
        <f t="shared" si="11"/>
        <v>6277</v>
      </c>
      <c r="C759" s="47"/>
      <c r="D759" s="47"/>
      <c r="E759" s="47"/>
      <c r="F759" s="47">
        <v>6277</v>
      </c>
    </row>
    <row r="760" ht="19.5" customHeight="1" spans="1:6">
      <c r="A760" s="46" t="s">
        <v>635</v>
      </c>
      <c r="B760" s="42">
        <f t="shared" si="11"/>
        <v>0</v>
      </c>
      <c r="C760" s="47"/>
      <c r="D760" s="47"/>
      <c r="E760" s="47"/>
      <c r="F760" s="47"/>
    </row>
    <row r="761" ht="19.5" customHeight="1" spans="1:6">
      <c r="A761" s="46" t="s">
        <v>636</v>
      </c>
      <c r="B761" s="42">
        <f t="shared" si="11"/>
        <v>0</v>
      </c>
      <c r="C761" s="47"/>
      <c r="D761" s="47"/>
      <c r="E761" s="47"/>
      <c r="F761" s="47"/>
    </row>
    <row r="762" ht="19.5" customHeight="1" spans="1:6">
      <c r="A762" s="46" t="s">
        <v>637</v>
      </c>
      <c r="B762" s="42">
        <f t="shared" si="11"/>
        <v>0</v>
      </c>
      <c r="C762" s="47"/>
      <c r="D762" s="47"/>
      <c r="E762" s="47"/>
      <c r="F762" s="47"/>
    </row>
    <row r="763" ht="19.5" customHeight="1" spans="1:6">
      <c r="A763" s="46" t="s">
        <v>638</v>
      </c>
      <c r="B763" s="42">
        <f t="shared" si="11"/>
        <v>0</v>
      </c>
      <c r="C763" s="47"/>
      <c r="D763" s="47"/>
      <c r="E763" s="47"/>
      <c r="F763" s="47"/>
    </row>
    <row r="764" ht="19.5" customHeight="1" spans="1:6">
      <c r="A764" s="46" t="s">
        <v>639</v>
      </c>
      <c r="B764" s="42">
        <f t="shared" si="11"/>
        <v>0</v>
      </c>
      <c r="C764" s="47"/>
      <c r="D764" s="47"/>
      <c r="E764" s="47"/>
      <c r="F764" s="47"/>
    </row>
    <row r="765" ht="19.5" customHeight="1" spans="1:6">
      <c r="A765" s="46" t="s">
        <v>640</v>
      </c>
      <c r="B765" s="42">
        <f t="shared" si="11"/>
        <v>0</v>
      </c>
      <c r="C765" s="47"/>
      <c r="D765" s="47"/>
      <c r="E765" s="47"/>
      <c r="F765" s="47"/>
    </row>
    <row r="766" ht="19.5" customHeight="1" spans="1:6">
      <c r="A766" s="44" t="s">
        <v>641</v>
      </c>
      <c r="B766" s="42">
        <f t="shared" si="11"/>
        <v>0</v>
      </c>
      <c r="C766" s="45">
        <f>SUM(C767,C768,C769,C770,C771,C772)</f>
        <v>0</v>
      </c>
      <c r="D766" s="45">
        <f>SUM(D767,D768,D769,D770,D771,D772)</f>
        <v>0</v>
      </c>
      <c r="E766" s="45">
        <f>SUM(E767,E768,E769,E770,E771,E772)</f>
        <v>0</v>
      </c>
      <c r="F766" s="45">
        <f>SUM(F767,F768,F769,F770,F771,F772)</f>
        <v>0</v>
      </c>
    </row>
    <row r="767" ht="19.5" customHeight="1" spans="1:6">
      <c r="A767" s="46" t="s">
        <v>642</v>
      </c>
      <c r="B767" s="42">
        <f t="shared" si="11"/>
        <v>0</v>
      </c>
      <c r="C767" s="47"/>
      <c r="D767" s="47"/>
      <c r="E767" s="47"/>
      <c r="F767" s="47"/>
    </row>
    <row r="768" ht="19.5" customHeight="1" spans="1:6">
      <c r="A768" s="46" t="s">
        <v>643</v>
      </c>
      <c r="B768" s="42">
        <f t="shared" si="11"/>
        <v>0</v>
      </c>
      <c r="C768" s="47"/>
      <c r="D768" s="47"/>
      <c r="E768" s="47"/>
      <c r="F768" s="47"/>
    </row>
    <row r="769" ht="19.5" customHeight="1" spans="1:6">
      <c r="A769" s="46" t="s">
        <v>644</v>
      </c>
      <c r="B769" s="42">
        <f t="shared" si="11"/>
        <v>0</v>
      </c>
      <c r="C769" s="47"/>
      <c r="D769" s="47"/>
      <c r="E769" s="47"/>
      <c r="F769" s="47"/>
    </row>
    <row r="770" ht="19.5" customHeight="1" spans="1:6">
      <c r="A770" s="46" t="s">
        <v>645</v>
      </c>
      <c r="B770" s="42">
        <f t="shared" si="11"/>
        <v>0</v>
      </c>
      <c r="C770" s="47"/>
      <c r="D770" s="47"/>
      <c r="E770" s="47"/>
      <c r="F770" s="47"/>
    </row>
    <row r="771" ht="19.5" customHeight="1" spans="1:6">
      <c r="A771" s="46" t="s">
        <v>646</v>
      </c>
      <c r="B771" s="42">
        <f t="shared" si="11"/>
        <v>0</v>
      </c>
      <c r="C771" s="47"/>
      <c r="D771" s="47"/>
      <c r="E771" s="47"/>
      <c r="F771" s="47"/>
    </row>
    <row r="772" ht="19.5" customHeight="1" spans="1:6">
      <c r="A772" s="46" t="s">
        <v>647</v>
      </c>
      <c r="B772" s="42">
        <f t="shared" si="11"/>
        <v>0</v>
      </c>
      <c r="C772" s="47"/>
      <c r="D772" s="47"/>
      <c r="E772" s="47"/>
      <c r="F772" s="47"/>
    </row>
    <row r="773" ht="19.5" customHeight="1" spans="1:6">
      <c r="A773" s="44" t="s">
        <v>648</v>
      </c>
      <c r="B773" s="42">
        <f t="shared" si="11"/>
        <v>0</v>
      </c>
      <c r="C773" s="45">
        <f>SUM(C774,C775,C776,C777,C778,C779)</f>
        <v>0</v>
      </c>
      <c r="D773" s="45">
        <f>SUM(D774,D775,D776,D777,D778,D779)</f>
        <v>0</v>
      </c>
      <c r="E773" s="45">
        <f>SUM(E774,E775,E776,E777,E778,E779)</f>
        <v>0</v>
      </c>
      <c r="F773" s="45">
        <f>SUM(F774,F775,F776,F777,F778,F779)</f>
        <v>0</v>
      </c>
    </row>
    <row r="774" ht="19.5" customHeight="1" spans="1:6">
      <c r="A774" s="46" t="s">
        <v>649</v>
      </c>
      <c r="B774" s="42">
        <f t="shared" ref="B774:B837" si="12">C774+D774+E774+F774</f>
        <v>0</v>
      </c>
      <c r="C774" s="47"/>
      <c r="D774" s="47"/>
      <c r="E774" s="47"/>
      <c r="F774" s="47"/>
    </row>
    <row r="775" ht="19.5" customHeight="1" spans="1:6">
      <c r="A775" s="46" t="s">
        <v>650</v>
      </c>
      <c r="B775" s="42">
        <f t="shared" si="12"/>
        <v>0</v>
      </c>
      <c r="C775" s="47"/>
      <c r="D775" s="47"/>
      <c r="E775" s="47"/>
      <c r="F775" s="47"/>
    </row>
    <row r="776" ht="19.5" customHeight="1" spans="1:6">
      <c r="A776" s="46" t="s">
        <v>651</v>
      </c>
      <c r="B776" s="42">
        <f t="shared" si="12"/>
        <v>0</v>
      </c>
      <c r="C776" s="47"/>
      <c r="D776" s="47"/>
      <c r="E776" s="47"/>
      <c r="F776" s="47"/>
    </row>
    <row r="777" ht="19.5" customHeight="1" spans="1:6">
      <c r="A777" s="46" t="s">
        <v>652</v>
      </c>
      <c r="B777" s="42">
        <f t="shared" si="12"/>
        <v>0</v>
      </c>
      <c r="C777" s="47"/>
      <c r="D777" s="47"/>
      <c r="E777" s="47"/>
      <c r="F777" s="47"/>
    </row>
    <row r="778" ht="19.5" customHeight="1" spans="1:6">
      <c r="A778" s="46" t="s">
        <v>653</v>
      </c>
      <c r="B778" s="42">
        <f t="shared" si="12"/>
        <v>0</v>
      </c>
      <c r="C778" s="47"/>
      <c r="D778" s="47"/>
      <c r="E778" s="47"/>
      <c r="F778" s="47"/>
    </row>
    <row r="779" ht="19.5" customHeight="1" spans="1:6">
      <c r="A779" s="46" t="s">
        <v>654</v>
      </c>
      <c r="B779" s="42">
        <f t="shared" si="12"/>
        <v>0</v>
      </c>
      <c r="C779" s="47"/>
      <c r="D779" s="47"/>
      <c r="E779" s="47"/>
      <c r="F779" s="47"/>
    </row>
    <row r="780" ht="19.5" customHeight="1" spans="1:6">
      <c r="A780" s="44" t="s">
        <v>655</v>
      </c>
      <c r="B780" s="42">
        <f t="shared" si="12"/>
        <v>0</v>
      </c>
      <c r="C780" s="45">
        <f>SUM(C781,C782)</f>
        <v>0</v>
      </c>
      <c r="D780" s="45">
        <f>SUM(D781,D782)</f>
        <v>0</v>
      </c>
      <c r="E780" s="45">
        <f>SUM(E781,E782)</f>
        <v>0</v>
      </c>
      <c r="F780" s="45">
        <f>SUM(F781,F782)</f>
        <v>0</v>
      </c>
    </row>
    <row r="781" ht="19.5" customHeight="1" spans="1:6">
      <c r="A781" s="46" t="s">
        <v>656</v>
      </c>
      <c r="B781" s="42">
        <f t="shared" si="12"/>
        <v>0</v>
      </c>
      <c r="C781" s="47"/>
      <c r="D781" s="47"/>
      <c r="E781" s="47"/>
      <c r="F781" s="47"/>
    </row>
    <row r="782" ht="19.5" customHeight="1" spans="1:6">
      <c r="A782" s="46" t="s">
        <v>657</v>
      </c>
      <c r="B782" s="42">
        <f t="shared" si="12"/>
        <v>0</v>
      </c>
      <c r="C782" s="47"/>
      <c r="D782" s="47"/>
      <c r="E782" s="47"/>
      <c r="F782" s="47"/>
    </row>
    <row r="783" ht="19.5" customHeight="1" spans="1:6">
      <c r="A783" s="44" t="s">
        <v>658</v>
      </c>
      <c r="B783" s="42">
        <f t="shared" si="12"/>
        <v>0</v>
      </c>
      <c r="C783" s="45">
        <f>SUM(C784,C785)</f>
        <v>0</v>
      </c>
      <c r="D783" s="45">
        <f>SUM(D784,D785)</f>
        <v>0</v>
      </c>
      <c r="E783" s="45">
        <f>SUM(E784,E785)</f>
        <v>0</v>
      </c>
      <c r="F783" s="45">
        <f>SUM(F784,F785)</f>
        <v>0</v>
      </c>
    </row>
    <row r="784" ht="19.5" customHeight="1" spans="1:6">
      <c r="A784" s="46" t="s">
        <v>659</v>
      </c>
      <c r="B784" s="42">
        <f t="shared" si="12"/>
        <v>0</v>
      </c>
      <c r="C784" s="47"/>
      <c r="D784" s="47"/>
      <c r="E784" s="47"/>
      <c r="F784" s="47"/>
    </row>
    <row r="785" ht="19.5" customHeight="1" spans="1:6">
      <c r="A785" s="46" t="s">
        <v>660</v>
      </c>
      <c r="B785" s="42">
        <f t="shared" si="12"/>
        <v>0</v>
      </c>
      <c r="C785" s="47"/>
      <c r="D785" s="47"/>
      <c r="E785" s="47"/>
      <c r="F785" s="47"/>
    </row>
    <row r="786" ht="19.5" customHeight="1" spans="1:6">
      <c r="A786" s="44" t="s">
        <v>661</v>
      </c>
      <c r="B786" s="42">
        <f t="shared" si="12"/>
        <v>0</v>
      </c>
      <c r="C786" s="47"/>
      <c r="D786" s="47"/>
      <c r="E786" s="47"/>
      <c r="F786" s="47"/>
    </row>
    <row r="787" ht="19.5" customHeight="1" spans="1:6">
      <c r="A787" s="44" t="s">
        <v>662</v>
      </c>
      <c r="B787" s="42">
        <f t="shared" si="12"/>
        <v>0</v>
      </c>
      <c r="C787" s="47"/>
      <c r="D787" s="47"/>
      <c r="E787" s="47"/>
      <c r="F787" s="47"/>
    </row>
    <row r="788" ht="19.5" customHeight="1" spans="1:6">
      <c r="A788" s="44" t="s">
        <v>663</v>
      </c>
      <c r="B788" s="42">
        <f t="shared" si="12"/>
        <v>0</v>
      </c>
      <c r="C788" s="45">
        <f>SUM(C789,C790,C791,C792,C793)</f>
        <v>0</v>
      </c>
      <c r="D788" s="45">
        <f>SUM(D789,D790,D791,D792,D793)</f>
        <v>0</v>
      </c>
      <c r="E788" s="45">
        <f>SUM(E789,E790,E791,E792,E793)</f>
        <v>0</v>
      </c>
      <c r="F788" s="45">
        <f>SUM(F789,F790,F791,F792,F793)</f>
        <v>0</v>
      </c>
    </row>
    <row r="789" ht="19.5" customHeight="1" spans="1:6">
      <c r="A789" s="46" t="s">
        <v>664</v>
      </c>
      <c r="B789" s="42">
        <f t="shared" si="12"/>
        <v>0</v>
      </c>
      <c r="C789" s="47"/>
      <c r="D789" s="47"/>
      <c r="E789" s="47"/>
      <c r="F789" s="47"/>
    </row>
    <row r="790" ht="19.5" customHeight="1" spans="1:6">
      <c r="A790" s="46" t="s">
        <v>665</v>
      </c>
      <c r="B790" s="42">
        <f t="shared" si="12"/>
        <v>0</v>
      </c>
      <c r="C790" s="47"/>
      <c r="D790" s="47"/>
      <c r="E790" s="47"/>
      <c r="F790" s="47"/>
    </row>
    <row r="791" ht="19.5" customHeight="1" spans="1:6">
      <c r="A791" s="46" t="s">
        <v>666</v>
      </c>
      <c r="B791" s="42">
        <f t="shared" si="12"/>
        <v>0</v>
      </c>
      <c r="C791" s="47"/>
      <c r="D791" s="47"/>
      <c r="E791" s="47"/>
      <c r="F791" s="47"/>
    </row>
    <row r="792" ht="19.5" customHeight="1" spans="1:6">
      <c r="A792" s="46" t="s">
        <v>667</v>
      </c>
      <c r="B792" s="42">
        <f t="shared" si="12"/>
        <v>0</v>
      </c>
      <c r="C792" s="47"/>
      <c r="D792" s="47"/>
      <c r="E792" s="47"/>
      <c r="F792" s="47"/>
    </row>
    <row r="793" ht="19.5" customHeight="1" spans="1:6">
      <c r="A793" s="46" t="s">
        <v>668</v>
      </c>
      <c r="B793" s="42">
        <f t="shared" si="12"/>
        <v>0</v>
      </c>
      <c r="C793" s="47"/>
      <c r="D793" s="47"/>
      <c r="E793" s="47"/>
      <c r="F793" s="47"/>
    </row>
    <row r="794" ht="19.5" customHeight="1" spans="1:6">
      <c r="A794" s="44" t="s">
        <v>669</v>
      </c>
      <c r="B794" s="42">
        <f t="shared" si="12"/>
        <v>0</v>
      </c>
      <c r="C794" s="47"/>
      <c r="D794" s="47"/>
      <c r="E794" s="47"/>
      <c r="F794" s="47"/>
    </row>
    <row r="795" ht="19.5" customHeight="1" spans="1:6">
      <c r="A795" s="44" t="s">
        <v>670</v>
      </c>
      <c r="B795" s="42">
        <f t="shared" si="12"/>
        <v>0</v>
      </c>
      <c r="C795" s="47"/>
      <c r="D795" s="47"/>
      <c r="E795" s="47"/>
      <c r="F795" s="47"/>
    </row>
    <row r="796" ht="19.5" customHeight="1" spans="1:6">
      <c r="A796" s="44" t="s">
        <v>671</v>
      </c>
      <c r="B796" s="42">
        <f t="shared" si="12"/>
        <v>0</v>
      </c>
      <c r="C796" s="45">
        <f>SUM(C797,C798,C799,C800,C801,C802,C803,C804,C805,C806)</f>
        <v>0</v>
      </c>
      <c r="D796" s="45">
        <f>SUM(D797,D798,D799,D800,D801,D802,D803,D804,D805,D806)</f>
        <v>0</v>
      </c>
      <c r="E796" s="45">
        <f>SUM(E797,E798,E799,E800,E801,E802,E803,E804,E805,E806)</f>
        <v>0</v>
      </c>
      <c r="F796" s="45">
        <f>SUM(F797,F798,F799,F800,F801,F802,F803,F804,F805,F806)</f>
        <v>0</v>
      </c>
    </row>
    <row r="797" ht="19.5" customHeight="1" spans="1:6">
      <c r="A797" s="46" t="s">
        <v>100</v>
      </c>
      <c r="B797" s="42">
        <f t="shared" si="12"/>
        <v>0</v>
      </c>
      <c r="C797" s="47"/>
      <c r="D797" s="47"/>
      <c r="E797" s="47"/>
      <c r="F797" s="47"/>
    </row>
    <row r="798" ht="19.5" customHeight="1" spans="1:6">
      <c r="A798" s="46" t="s">
        <v>101</v>
      </c>
      <c r="B798" s="42">
        <f t="shared" si="12"/>
        <v>0</v>
      </c>
      <c r="C798" s="47"/>
      <c r="D798" s="47"/>
      <c r="E798" s="47"/>
      <c r="F798" s="47"/>
    </row>
    <row r="799" ht="19.5" customHeight="1" spans="1:6">
      <c r="A799" s="46" t="s">
        <v>102</v>
      </c>
      <c r="B799" s="42">
        <f t="shared" si="12"/>
        <v>0</v>
      </c>
      <c r="C799" s="47"/>
      <c r="D799" s="47"/>
      <c r="E799" s="47"/>
      <c r="F799" s="47"/>
    </row>
    <row r="800" ht="19.5" customHeight="1" spans="1:6">
      <c r="A800" s="46" t="s">
        <v>672</v>
      </c>
      <c r="B800" s="42">
        <f t="shared" si="12"/>
        <v>0</v>
      </c>
      <c r="C800" s="47"/>
      <c r="D800" s="47"/>
      <c r="E800" s="47"/>
      <c r="F800" s="47"/>
    </row>
    <row r="801" ht="19.5" customHeight="1" spans="1:6">
      <c r="A801" s="46" t="s">
        <v>673</v>
      </c>
      <c r="B801" s="42">
        <f t="shared" si="12"/>
        <v>0</v>
      </c>
      <c r="C801" s="47"/>
      <c r="D801" s="47"/>
      <c r="E801" s="47"/>
      <c r="F801" s="47"/>
    </row>
    <row r="802" ht="19.5" customHeight="1" spans="1:6">
      <c r="A802" s="46" t="s">
        <v>674</v>
      </c>
      <c r="B802" s="42">
        <f t="shared" si="12"/>
        <v>0</v>
      </c>
      <c r="C802" s="47"/>
      <c r="D802" s="47"/>
      <c r="E802" s="47"/>
      <c r="F802" s="47"/>
    </row>
    <row r="803" ht="19.5" customHeight="1" spans="1:6">
      <c r="A803" s="46" t="s">
        <v>140</v>
      </c>
      <c r="B803" s="42">
        <f t="shared" si="12"/>
        <v>0</v>
      </c>
      <c r="C803" s="47"/>
      <c r="D803" s="47"/>
      <c r="E803" s="47"/>
      <c r="F803" s="47"/>
    </row>
    <row r="804" ht="19.5" customHeight="1" spans="1:6">
      <c r="A804" s="46" t="s">
        <v>675</v>
      </c>
      <c r="B804" s="42">
        <f t="shared" si="12"/>
        <v>0</v>
      </c>
      <c r="C804" s="47"/>
      <c r="D804" s="47"/>
      <c r="E804" s="47"/>
      <c r="F804" s="47"/>
    </row>
    <row r="805" ht="19.5" customHeight="1" spans="1:6">
      <c r="A805" s="46" t="s">
        <v>109</v>
      </c>
      <c r="B805" s="42">
        <f t="shared" si="12"/>
        <v>0</v>
      </c>
      <c r="C805" s="47"/>
      <c r="D805" s="47"/>
      <c r="E805" s="47"/>
      <c r="F805" s="47"/>
    </row>
    <row r="806" ht="19.5" customHeight="1" spans="1:6">
      <c r="A806" s="46" t="s">
        <v>676</v>
      </c>
      <c r="B806" s="42">
        <f t="shared" si="12"/>
        <v>0</v>
      </c>
      <c r="C806" s="47"/>
      <c r="D806" s="47"/>
      <c r="E806" s="47"/>
      <c r="F806" s="47"/>
    </row>
    <row r="807" ht="19.5" customHeight="1" spans="1:6">
      <c r="A807" s="44" t="s">
        <v>677</v>
      </c>
      <c r="B807" s="42">
        <f t="shared" si="12"/>
        <v>245</v>
      </c>
      <c r="C807" s="43">
        <f>C808</f>
        <v>0</v>
      </c>
      <c r="D807" s="42">
        <f>D808</f>
        <v>0</v>
      </c>
      <c r="E807" s="42">
        <f>E808</f>
        <v>245</v>
      </c>
      <c r="F807" s="42">
        <f>F808</f>
        <v>0</v>
      </c>
    </row>
    <row r="808" ht="19.5" customHeight="1" spans="1:6">
      <c r="A808" s="46" t="s">
        <v>678</v>
      </c>
      <c r="B808" s="42">
        <f t="shared" si="12"/>
        <v>245</v>
      </c>
      <c r="C808" s="47"/>
      <c r="D808" s="47"/>
      <c r="E808" s="47">
        <v>245</v>
      </c>
      <c r="F808" s="47"/>
    </row>
    <row r="809" ht="19.5" customHeight="1" spans="1:6">
      <c r="A809" s="44" t="s">
        <v>76</v>
      </c>
      <c r="B809" s="42">
        <f t="shared" si="12"/>
        <v>17691</v>
      </c>
      <c r="C809" s="45">
        <f>SUM(C810,C821,C822,C825,C827,C829)</f>
        <v>17140</v>
      </c>
      <c r="D809" s="45">
        <f>SUM(D810,D821,D822,D825,D827,D829)</f>
        <v>0</v>
      </c>
      <c r="E809" s="45">
        <f>SUM(E810,E821,E822,E825,E827,E829)</f>
        <v>0</v>
      </c>
      <c r="F809" s="45">
        <f>SUM(F810,F821,F822,F825,F827,F829)</f>
        <v>551</v>
      </c>
    </row>
    <row r="810" ht="19.5" customHeight="1" spans="1:6">
      <c r="A810" s="44" t="s">
        <v>679</v>
      </c>
      <c r="B810" s="42">
        <f t="shared" si="12"/>
        <v>500</v>
      </c>
      <c r="C810" s="45">
        <f>SUM(C811,C812,C813,C814,C815,C816,C817,C818,C819,C820)</f>
        <v>500</v>
      </c>
      <c r="D810" s="45">
        <f>SUM(D811,D812,D813,D814,D815,D816,D817,D818,D819,D820)</f>
        <v>0</v>
      </c>
      <c r="E810" s="45">
        <f>SUM(E811,E812,E813,E814,E815,E816,E817,E818,E819,E820)</f>
        <v>0</v>
      </c>
      <c r="F810" s="45">
        <f>SUM(F811,F812,F813,F814,F815,F816,F817,F818,F819,F820)</f>
        <v>0</v>
      </c>
    </row>
    <row r="811" ht="19.5" customHeight="1" spans="1:6">
      <c r="A811" s="46" t="s">
        <v>100</v>
      </c>
      <c r="B811" s="42">
        <f t="shared" si="12"/>
        <v>0</v>
      </c>
      <c r="C811" s="47"/>
      <c r="D811" s="47"/>
      <c r="E811" s="47"/>
      <c r="F811" s="47"/>
    </row>
    <row r="812" ht="19.5" customHeight="1" spans="1:6">
      <c r="A812" s="46" t="s">
        <v>101</v>
      </c>
      <c r="B812" s="42">
        <f t="shared" si="12"/>
        <v>500</v>
      </c>
      <c r="C812" s="47">
        <v>500</v>
      </c>
      <c r="D812" s="47"/>
      <c r="E812" s="47"/>
      <c r="F812" s="47"/>
    </row>
    <row r="813" ht="19.5" customHeight="1" spans="1:6">
      <c r="A813" s="46" t="s">
        <v>102</v>
      </c>
      <c r="B813" s="42">
        <f t="shared" si="12"/>
        <v>0</v>
      </c>
      <c r="C813" s="47"/>
      <c r="D813" s="47"/>
      <c r="E813" s="47"/>
      <c r="F813" s="47"/>
    </row>
    <row r="814" ht="19.5" customHeight="1" spans="1:6">
      <c r="A814" s="46" t="s">
        <v>680</v>
      </c>
      <c r="B814" s="42">
        <f t="shared" si="12"/>
        <v>0</v>
      </c>
      <c r="C814" s="47"/>
      <c r="D814" s="47"/>
      <c r="E814" s="47"/>
      <c r="F814" s="47"/>
    </row>
    <row r="815" ht="19.5" customHeight="1" spans="1:6">
      <c r="A815" s="46" t="s">
        <v>681</v>
      </c>
      <c r="B815" s="42">
        <f t="shared" si="12"/>
        <v>0</v>
      </c>
      <c r="C815" s="47"/>
      <c r="D815" s="47"/>
      <c r="E815" s="47"/>
      <c r="F815" s="47"/>
    </row>
    <row r="816" ht="19.5" customHeight="1" spans="1:6">
      <c r="A816" s="46" t="s">
        <v>682</v>
      </c>
      <c r="B816" s="42">
        <f t="shared" si="12"/>
        <v>0</v>
      </c>
      <c r="C816" s="47"/>
      <c r="D816" s="47"/>
      <c r="E816" s="47"/>
      <c r="F816" s="47"/>
    </row>
    <row r="817" ht="19.5" customHeight="1" spans="1:6">
      <c r="A817" s="46" t="s">
        <v>683</v>
      </c>
      <c r="B817" s="42">
        <f t="shared" si="12"/>
        <v>0</v>
      </c>
      <c r="C817" s="47"/>
      <c r="D817" s="47"/>
      <c r="E817" s="47"/>
      <c r="F817" s="47"/>
    </row>
    <row r="818" ht="19.5" customHeight="1" spans="1:6">
      <c r="A818" s="46" t="s">
        <v>684</v>
      </c>
      <c r="B818" s="42">
        <f t="shared" si="12"/>
        <v>0</v>
      </c>
      <c r="C818" s="47"/>
      <c r="D818" s="47"/>
      <c r="E818" s="47"/>
      <c r="F818" s="47"/>
    </row>
    <row r="819" ht="19.5" customHeight="1" spans="1:6">
      <c r="A819" s="46" t="s">
        <v>685</v>
      </c>
      <c r="B819" s="42">
        <f t="shared" si="12"/>
        <v>0</v>
      </c>
      <c r="C819" s="47"/>
      <c r="D819" s="47"/>
      <c r="E819" s="47"/>
      <c r="F819" s="47"/>
    </row>
    <row r="820" ht="19.5" customHeight="1" spans="1:6">
      <c r="A820" s="46" t="s">
        <v>686</v>
      </c>
      <c r="B820" s="42">
        <f t="shared" si="12"/>
        <v>0</v>
      </c>
      <c r="C820" s="47"/>
      <c r="D820" s="47"/>
      <c r="E820" s="47"/>
      <c r="F820" s="47"/>
    </row>
    <row r="821" ht="19.5" customHeight="1" spans="1:6">
      <c r="A821" s="44" t="s">
        <v>687</v>
      </c>
      <c r="B821" s="42">
        <f t="shared" si="12"/>
        <v>0</v>
      </c>
      <c r="C821" s="47"/>
      <c r="D821" s="47"/>
      <c r="E821" s="47"/>
      <c r="F821" s="47"/>
    </row>
    <row r="822" ht="19.5" customHeight="1" spans="1:6">
      <c r="A822" s="44" t="s">
        <v>688</v>
      </c>
      <c r="B822" s="42">
        <f t="shared" si="12"/>
        <v>5737</v>
      </c>
      <c r="C822" s="45">
        <f>SUM(C823:C824)</f>
        <v>5186</v>
      </c>
      <c r="D822" s="45">
        <f>SUM(D823,D824)</f>
        <v>0</v>
      </c>
      <c r="E822" s="45">
        <f>SUM(E823,E824)</f>
        <v>0</v>
      </c>
      <c r="F822" s="45">
        <f>SUM(F823,F824)</f>
        <v>551</v>
      </c>
    </row>
    <row r="823" ht="19.5" customHeight="1" spans="1:6">
      <c r="A823" s="46" t="s">
        <v>689</v>
      </c>
      <c r="B823" s="42">
        <f t="shared" si="12"/>
        <v>0</v>
      </c>
      <c r="C823" s="47"/>
      <c r="D823" s="47"/>
      <c r="E823" s="47"/>
      <c r="F823" s="47"/>
    </row>
    <row r="824" ht="19.5" customHeight="1" spans="1:6">
      <c r="A824" s="46" t="s">
        <v>690</v>
      </c>
      <c r="B824" s="42">
        <f t="shared" si="12"/>
        <v>5737</v>
      </c>
      <c r="C824" s="47">
        <v>5186</v>
      </c>
      <c r="D824" s="47"/>
      <c r="E824" s="47"/>
      <c r="F824" s="47">
        <v>551</v>
      </c>
    </row>
    <row r="825" ht="19.5" customHeight="1" spans="1:6">
      <c r="A825" s="44" t="s">
        <v>691</v>
      </c>
      <c r="B825" s="42">
        <f t="shared" si="12"/>
        <v>1054</v>
      </c>
      <c r="C825" s="43">
        <f>C826</f>
        <v>1054</v>
      </c>
      <c r="D825" s="42">
        <f>D826</f>
        <v>0</v>
      </c>
      <c r="E825" s="42">
        <f>E826</f>
        <v>0</v>
      </c>
      <c r="F825" s="42">
        <f>F826</f>
        <v>0</v>
      </c>
    </row>
    <row r="826" ht="19.5" customHeight="1" spans="1:6">
      <c r="A826" s="46" t="s">
        <v>692</v>
      </c>
      <c r="B826" s="42">
        <f t="shared" si="12"/>
        <v>1054</v>
      </c>
      <c r="C826" s="47">
        <v>1054</v>
      </c>
      <c r="D826" s="47"/>
      <c r="E826" s="47"/>
      <c r="F826" s="47"/>
    </row>
    <row r="827" ht="19.5" customHeight="1" spans="1:6">
      <c r="A827" s="44" t="s">
        <v>693</v>
      </c>
      <c r="B827" s="42">
        <f t="shared" si="12"/>
        <v>0</v>
      </c>
      <c r="C827" s="43">
        <f>C828</f>
        <v>0</v>
      </c>
      <c r="D827" s="42">
        <f>D828</f>
        <v>0</v>
      </c>
      <c r="E827" s="42">
        <f>E828</f>
        <v>0</v>
      </c>
      <c r="F827" s="42">
        <f>F828</f>
        <v>0</v>
      </c>
    </row>
    <row r="828" ht="19.5" customHeight="1" spans="1:6">
      <c r="A828" s="46" t="s">
        <v>694</v>
      </c>
      <c r="B828" s="42">
        <f t="shared" si="12"/>
        <v>0</v>
      </c>
      <c r="C828" s="47"/>
      <c r="D828" s="47"/>
      <c r="E828" s="47"/>
      <c r="F828" s="47"/>
    </row>
    <row r="829" ht="19.5" customHeight="1" spans="1:6">
      <c r="A829" s="44" t="s">
        <v>695</v>
      </c>
      <c r="B829" s="42">
        <f t="shared" si="12"/>
        <v>10400</v>
      </c>
      <c r="C829" s="43">
        <f>C830</f>
        <v>10400</v>
      </c>
      <c r="D829" s="42">
        <f>D830</f>
        <v>0</v>
      </c>
      <c r="E829" s="42">
        <f>E830</f>
        <v>0</v>
      </c>
      <c r="F829" s="42">
        <f>F830</f>
        <v>0</v>
      </c>
    </row>
    <row r="830" ht="19.5" customHeight="1" spans="1:6">
      <c r="A830" s="46" t="s">
        <v>696</v>
      </c>
      <c r="B830" s="42">
        <f t="shared" si="12"/>
        <v>10400</v>
      </c>
      <c r="C830" s="47">
        <v>10400</v>
      </c>
      <c r="D830" s="47"/>
      <c r="E830" s="47"/>
      <c r="F830" s="47"/>
    </row>
    <row r="831" ht="19.5" customHeight="1" spans="1:6">
      <c r="A831" s="44" t="s">
        <v>77</v>
      </c>
      <c r="B831" s="42">
        <f t="shared" si="12"/>
        <v>0</v>
      </c>
      <c r="C831" s="45">
        <f>SUM(C832,C858,C881,C909,C920,C927,C933,C936)</f>
        <v>0</v>
      </c>
      <c r="D831" s="45">
        <f>SUM(D832,D858,D881,D909,D920,D927,D933,D936)</f>
        <v>0</v>
      </c>
      <c r="E831" s="45">
        <f>SUM(E832,E858,E881,E909,E920,E927,E933,E936)</f>
        <v>0</v>
      </c>
      <c r="F831" s="45">
        <f>SUM(F832,F858,F881,F909,F920,F927,F933,F936)</f>
        <v>0</v>
      </c>
    </row>
    <row r="832" ht="19.5" customHeight="1" spans="1:6">
      <c r="A832" s="44" t="s">
        <v>697</v>
      </c>
      <c r="B832" s="42">
        <f t="shared" si="12"/>
        <v>0</v>
      </c>
      <c r="C832" s="45">
        <f>SUM(C833,C834,C835,C836,C837,C838,C839,C840,C841,C842,C843,C844,C845,C846,C847,C848,C849,C850,C851,C852,C853,C854,C855,C856,C857)</f>
        <v>0</v>
      </c>
      <c r="D832" s="45">
        <f>SUM(D833,D834,D835,D836,D837,D838,D839,D840,D841,D842,D843,D844,D845,D846,D847,D848,D849,D850,D851,D852,D853,D854,D855,D856,D857)</f>
        <v>0</v>
      </c>
      <c r="E832" s="45">
        <f>SUM(E833,E834,E835,E836,E837,E838,E839,E840,E841,E842,E843,E844,E845,E846,E847,E848,E849,E850,E851,E852,E853,E854,E855,E856,E857)</f>
        <v>0</v>
      </c>
      <c r="F832" s="45">
        <f>SUM(F833,F834,F835,F836,F837,F838,F839,F840,F841,F842,F843,F844,F845,F846,F847,F848,F849,F850,F851,F852,F853,F854,F855,F856,F857)</f>
        <v>0</v>
      </c>
    </row>
    <row r="833" ht="19.5" customHeight="1" spans="1:6">
      <c r="A833" s="46" t="s">
        <v>100</v>
      </c>
      <c r="B833" s="42">
        <f t="shared" si="12"/>
        <v>0</v>
      </c>
      <c r="C833" s="47"/>
      <c r="D833" s="47"/>
      <c r="E833" s="47"/>
      <c r="F833" s="47"/>
    </row>
    <row r="834" ht="19.5" customHeight="1" spans="1:6">
      <c r="A834" s="46" t="s">
        <v>101</v>
      </c>
      <c r="B834" s="42">
        <f t="shared" si="12"/>
        <v>0</v>
      </c>
      <c r="C834" s="47"/>
      <c r="D834" s="47"/>
      <c r="E834" s="47"/>
      <c r="F834" s="47"/>
    </row>
    <row r="835" ht="19.5" customHeight="1" spans="1:6">
      <c r="A835" s="46" t="s">
        <v>102</v>
      </c>
      <c r="B835" s="42">
        <f t="shared" si="12"/>
        <v>0</v>
      </c>
      <c r="C835" s="47"/>
      <c r="D835" s="47"/>
      <c r="E835" s="47"/>
      <c r="F835" s="47"/>
    </row>
    <row r="836" ht="19.5" customHeight="1" spans="1:6">
      <c r="A836" s="46" t="s">
        <v>109</v>
      </c>
      <c r="B836" s="42">
        <f t="shared" si="12"/>
        <v>0</v>
      </c>
      <c r="C836" s="47"/>
      <c r="D836" s="47"/>
      <c r="E836" s="47"/>
      <c r="F836" s="47"/>
    </row>
    <row r="837" ht="19.5" customHeight="1" spans="1:6">
      <c r="A837" s="46" t="s">
        <v>698</v>
      </c>
      <c r="B837" s="42">
        <f t="shared" si="12"/>
        <v>0</v>
      </c>
      <c r="C837" s="47"/>
      <c r="D837" s="47"/>
      <c r="E837" s="47"/>
      <c r="F837" s="47"/>
    </row>
    <row r="838" ht="19.5" customHeight="1" spans="1:6">
      <c r="A838" s="46" t="s">
        <v>699</v>
      </c>
      <c r="B838" s="42">
        <f t="shared" ref="B838:B901" si="13">C838+D838+E838+F838</f>
        <v>0</v>
      </c>
      <c r="C838" s="47"/>
      <c r="D838" s="47"/>
      <c r="E838" s="47"/>
      <c r="F838" s="47"/>
    </row>
    <row r="839" ht="19.5" customHeight="1" spans="1:6">
      <c r="A839" s="46" t="s">
        <v>700</v>
      </c>
      <c r="B839" s="42">
        <f t="shared" si="13"/>
        <v>0</v>
      </c>
      <c r="C839" s="47"/>
      <c r="D839" s="47"/>
      <c r="E839" s="47"/>
      <c r="F839" s="47"/>
    </row>
    <row r="840" ht="19.5" customHeight="1" spans="1:6">
      <c r="A840" s="46" t="s">
        <v>701</v>
      </c>
      <c r="B840" s="42">
        <f t="shared" si="13"/>
        <v>0</v>
      </c>
      <c r="C840" s="47"/>
      <c r="D840" s="47"/>
      <c r="E840" s="47"/>
      <c r="F840" s="47"/>
    </row>
    <row r="841" ht="19.5" customHeight="1" spans="1:6">
      <c r="A841" s="46" t="s">
        <v>702</v>
      </c>
      <c r="B841" s="42">
        <f t="shared" si="13"/>
        <v>0</v>
      </c>
      <c r="C841" s="47"/>
      <c r="D841" s="47"/>
      <c r="E841" s="47"/>
      <c r="F841" s="47"/>
    </row>
    <row r="842" ht="19.5" customHeight="1" spans="1:6">
      <c r="A842" s="46" t="s">
        <v>703</v>
      </c>
      <c r="B842" s="42">
        <f t="shared" si="13"/>
        <v>0</v>
      </c>
      <c r="C842" s="47"/>
      <c r="D842" s="47"/>
      <c r="E842" s="47"/>
      <c r="F842" s="47"/>
    </row>
    <row r="843" ht="19.5" customHeight="1" spans="1:6">
      <c r="A843" s="46" t="s">
        <v>704</v>
      </c>
      <c r="B843" s="42">
        <f t="shared" si="13"/>
        <v>0</v>
      </c>
      <c r="C843" s="47"/>
      <c r="D843" s="47"/>
      <c r="E843" s="47"/>
      <c r="F843" s="47"/>
    </row>
    <row r="844" ht="19.5" customHeight="1" spans="1:6">
      <c r="A844" s="46" t="s">
        <v>705</v>
      </c>
      <c r="B844" s="42">
        <f t="shared" si="13"/>
        <v>0</v>
      </c>
      <c r="C844" s="47"/>
      <c r="D844" s="47"/>
      <c r="E844" s="47"/>
      <c r="F844" s="47"/>
    </row>
    <row r="845" ht="19.5" customHeight="1" spans="1:6">
      <c r="A845" s="46" t="s">
        <v>706</v>
      </c>
      <c r="B845" s="42">
        <f t="shared" si="13"/>
        <v>0</v>
      </c>
      <c r="C845" s="47"/>
      <c r="D845" s="47"/>
      <c r="E845" s="47"/>
      <c r="F845" s="47"/>
    </row>
    <row r="846" ht="19.5" customHeight="1" spans="1:6">
      <c r="A846" s="46" t="s">
        <v>707</v>
      </c>
      <c r="B846" s="42">
        <f t="shared" si="13"/>
        <v>0</v>
      </c>
      <c r="C846" s="47"/>
      <c r="D846" s="47"/>
      <c r="E846" s="47"/>
      <c r="F846" s="47"/>
    </row>
    <row r="847" ht="19.5" customHeight="1" spans="1:6">
      <c r="A847" s="46" t="s">
        <v>708</v>
      </c>
      <c r="B847" s="42">
        <f t="shared" si="13"/>
        <v>0</v>
      </c>
      <c r="C847" s="47"/>
      <c r="D847" s="47"/>
      <c r="E847" s="47"/>
      <c r="F847" s="47"/>
    </row>
    <row r="848" ht="19.5" customHeight="1" spans="1:6">
      <c r="A848" s="46" t="s">
        <v>709</v>
      </c>
      <c r="B848" s="42">
        <f t="shared" si="13"/>
        <v>0</v>
      </c>
      <c r="C848" s="47"/>
      <c r="D848" s="47"/>
      <c r="E848" s="47"/>
      <c r="F848" s="47"/>
    </row>
    <row r="849" ht="19.5" customHeight="1" spans="1:6">
      <c r="A849" s="46" t="s">
        <v>710</v>
      </c>
      <c r="B849" s="42">
        <f t="shared" si="13"/>
        <v>0</v>
      </c>
      <c r="C849" s="47"/>
      <c r="D849" s="47"/>
      <c r="E849" s="47"/>
      <c r="F849" s="47"/>
    </row>
    <row r="850" ht="19.5" customHeight="1" spans="1:6">
      <c r="A850" s="46" t="s">
        <v>711</v>
      </c>
      <c r="B850" s="42">
        <f t="shared" si="13"/>
        <v>0</v>
      </c>
      <c r="C850" s="47"/>
      <c r="D850" s="47"/>
      <c r="E850" s="47"/>
      <c r="F850" s="47"/>
    </row>
    <row r="851" ht="19.5" customHeight="1" spans="1:6">
      <c r="A851" s="46" t="s">
        <v>712</v>
      </c>
      <c r="B851" s="42">
        <f t="shared" si="13"/>
        <v>0</v>
      </c>
      <c r="C851" s="47"/>
      <c r="D851" s="47"/>
      <c r="E851" s="47"/>
      <c r="F851" s="47"/>
    </row>
    <row r="852" ht="19.5" customHeight="1" spans="1:6">
      <c r="A852" s="46" t="s">
        <v>713</v>
      </c>
      <c r="B852" s="42">
        <f t="shared" si="13"/>
        <v>0</v>
      </c>
      <c r="C852" s="47"/>
      <c r="D852" s="47"/>
      <c r="E852" s="47"/>
      <c r="F852" s="47"/>
    </row>
    <row r="853" ht="19.5" customHeight="1" spans="1:6">
      <c r="A853" s="46" t="s">
        <v>714</v>
      </c>
      <c r="B853" s="42">
        <f t="shared" si="13"/>
        <v>0</v>
      </c>
      <c r="C853" s="47"/>
      <c r="D853" s="47"/>
      <c r="E853" s="47"/>
      <c r="F853" s="47"/>
    </row>
    <row r="854" ht="19.5" customHeight="1" spans="1:6">
      <c r="A854" s="46" t="s">
        <v>715</v>
      </c>
      <c r="B854" s="42">
        <f t="shared" si="13"/>
        <v>0</v>
      </c>
      <c r="C854" s="47"/>
      <c r="D854" s="47"/>
      <c r="E854" s="47"/>
      <c r="F854" s="47"/>
    </row>
    <row r="855" ht="19.5" customHeight="1" spans="1:6">
      <c r="A855" s="46" t="s">
        <v>716</v>
      </c>
      <c r="B855" s="42">
        <f t="shared" si="13"/>
        <v>0</v>
      </c>
      <c r="C855" s="47"/>
      <c r="D855" s="47"/>
      <c r="E855" s="47"/>
      <c r="F855" s="47"/>
    </row>
    <row r="856" ht="19.5" customHeight="1" spans="1:6">
      <c r="A856" s="46" t="s">
        <v>717</v>
      </c>
      <c r="B856" s="42">
        <f t="shared" si="13"/>
        <v>0</v>
      </c>
      <c r="C856" s="47"/>
      <c r="D856" s="47"/>
      <c r="E856" s="47"/>
      <c r="F856" s="47"/>
    </row>
    <row r="857" ht="19.5" customHeight="1" spans="1:6">
      <c r="A857" s="46" t="s">
        <v>718</v>
      </c>
      <c r="B857" s="42">
        <f t="shared" si="13"/>
        <v>0</v>
      </c>
      <c r="C857" s="47"/>
      <c r="D857" s="47"/>
      <c r="E857" s="47"/>
      <c r="F857" s="47"/>
    </row>
    <row r="858" ht="19.5" customHeight="1" spans="1:6">
      <c r="A858" s="44" t="s">
        <v>719</v>
      </c>
      <c r="B858" s="42">
        <f t="shared" si="13"/>
        <v>0</v>
      </c>
      <c r="C858" s="43">
        <f>SUM(C859,C860,C861,C862,C863,C864,C865,C866,C867,C868,C869,C870,C871,C872,C873,C874,C875,C876,C877,C878,C879,C880)</f>
        <v>0</v>
      </c>
      <c r="D858" s="42">
        <f>SUM(D859,D860,D861,D862,D863,D864,D865,D866,D867,D868,D869,D870,D871,D872,D873,D874,D875,D876,D877,D878,D879,D880)</f>
        <v>0</v>
      </c>
      <c r="E858" s="42">
        <f>SUM(E859,E860,E861,E862,E863,E864,E865,E866,E867,E868,E869,E870,E871,E872,E873,E874,E875,E876,E877,E878,E879,E880)</f>
        <v>0</v>
      </c>
      <c r="F858" s="42">
        <f>SUM(F859,F860,F861,F862,F863,F864,F865,F866,F867,F868,F869,F870,F871,F872,F873,F874,F875,F876,F877,F878,F879,F880)</f>
        <v>0</v>
      </c>
    </row>
    <row r="859" ht="19.5" customHeight="1" spans="1:6">
      <c r="A859" s="46" t="s">
        <v>100</v>
      </c>
      <c r="B859" s="42">
        <f t="shared" si="13"/>
        <v>0</v>
      </c>
      <c r="C859" s="47"/>
      <c r="D859" s="47"/>
      <c r="E859" s="47"/>
      <c r="F859" s="47"/>
    </row>
    <row r="860" ht="19.5" customHeight="1" spans="1:6">
      <c r="A860" s="46" t="s">
        <v>101</v>
      </c>
      <c r="B860" s="42">
        <f t="shared" si="13"/>
        <v>0</v>
      </c>
      <c r="C860" s="47"/>
      <c r="D860" s="47"/>
      <c r="E860" s="47"/>
      <c r="F860" s="47"/>
    </row>
    <row r="861" ht="19.5" customHeight="1" spans="1:6">
      <c r="A861" s="46" t="s">
        <v>102</v>
      </c>
      <c r="B861" s="42">
        <f t="shared" si="13"/>
        <v>0</v>
      </c>
      <c r="C861" s="47"/>
      <c r="D861" s="47"/>
      <c r="E861" s="47"/>
      <c r="F861" s="47"/>
    </row>
    <row r="862" ht="19.5" customHeight="1" spans="1:6">
      <c r="A862" s="46" t="s">
        <v>720</v>
      </c>
      <c r="B862" s="42">
        <f t="shared" si="13"/>
        <v>0</v>
      </c>
      <c r="C862" s="47"/>
      <c r="D862" s="47"/>
      <c r="E862" s="47"/>
      <c r="F862" s="47"/>
    </row>
    <row r="863" ht="19.5" customHeight="1" spans="1:6">
      <c r="A863" s="46" t="s">
        <v>721</v>
      </c>
      <c r="B863" s="42">
        <f t="shared" si="13"/>
        <v>0</v>
      </c>
      <c r="C863" s="47"/>
      <c r="D863" s="47"/>
      <c r="E863" s="47"/>
      <c r="F863" s="47"/>
    </row>
    <row r="864" ht="19.5" customHeight="1" spans="1:6">
      <c r="A864" s="46" t="s">
        <v>722</v>
      </c>
      <c r="B864" s="42">
        <f t="shared" si="13"/>
        <v>0</v>
      </c>
      <c r="C864" s="47"/>
      <c r="D864" s="47"/>
      <c r="E864" s="47"/>
      <c r="F864" s="47"/>
    </row>
    <row r="865" ht="19.5" customHeight="1" spans="1:6">
      <c r="A865" s="46" t="s">
        <v>723</v>
      </c>
      <c r="B865" s="42">
        <f t="shared" si="13"/>
        <v>0</v>
      </c>
      <c r="C865" s="47"/>
      <c r="D865" s="47"/>
      <c r="E865" s="47"/>
      <c r="F865" s="47"/>
    </row>
    <row r="866" ht="19.5" customHeight="1" spans="1:6">
      <c r="A866" s="46" t="s">
        <v>724</v>
      </c>
      <c r="B866" s="42">
        <f t="shared" si="13"/>
        <v>0</v>
      </c>
      <c r="C866" s="47"/>
      <c r="D866" s="47"/>
      <c r="E866" s="47"/>
      <c r="F866" s="47"/>
    </row>
    <row r="867" ht="19.5" customHeight="1" spans="1:6">
      <c r="A867" s="46" t="s">
        <v>725</v>
      </c>
      <c r="B867" s="42">
        <f t="shared" si="13"/>
        <v>0</v>
      </c>
      <c r="C867" s="47"/>
      <c r="D867" s="47"/>
      <c r="E867" s="47"/>
      <c r="F867" s="47"/>
    </row>
    <row r="868" ht="19.5" customHeight="1" spans="1:6">
      <c r="A868" s="46" t="s">
        <v>726</v>
      </c>
      <c r="B868" s="42">
        <f t="shared" si="13"/>
        <v>0</v>
      </c>
      <c r="C868" s="47"/>
      <c r="D868" s="47"/>
      <c r="E868" s="47"/>
      <c r="F868" s="47"/>
    </row>
    <row r="869" ht="19.5" customHeight="1" spans="1:6">
      <c r="A869" s="46" t="s">
        <v>727</v>
      </c>
      <c r="B869" s="42">
        <f t="shared" si="13"/>
        <v>0</v>
      </c>
      <c r="C869" s="47"/>
      <c r="D869" s="47"/>
      <c r="E869" s="47"/>
      <c r="F869" s="47"/>
    </row>
    <row r="870" ht="19.5" customHeight="1" spans="1:6">
      <c r="A870" s="46" t="s">
        <v>728</v>
      </c>
      <c r="B870" s="42">
        <f t="shared" si="13"/>
        <v>0</v>
      </c>
      <c r="C870" s="47"/>
      <c r="D870" s="47"/>
      <c r="E870" s="47"/>
      <c r="F870" s="47"/>
    </row>
    <row r="871" ht="19.5" customHeight="1" spans="1:6">
      <c r="A871" s="46" t="s">
        <v>729</v>
      </c>
      <c r="B871" s="42">
        <f t="shared" si="13"/>
        <v>0</v>
      </c>
      <c r="C871" s="47"/>
      <c r="D871" s="47"/>
      <c r="E871" s="47"/>
      <c r="F871" s="47"/>
    </row>
    <row r="872" ht="19.5" customHeight="1" spans="1:6">
      <c r="A872" s="46" t="s">
        <v>730</v>
      </c>
      <c r="B872" s="42">
        <f t="shared" si="13"/>
        <v>0</v>
      </c>
      <c r="C872" s="47"/>
      <c r="D872" s="47"/>
      <c r="E872" s="47"/>
      <c r="F872" s="47"/>
    </row>
    <row r="873" ht="19.5" customHeight="1" spans="1:6">
      <c r="A873" s="46" t="s">
        <v>731</v>
      </c>
      <c r="B873" s="42">
        <f t="shared" si="13"/>
        <v>0</v>
      </c>
      <c r="C873" s="47"/>
      <c r="D873" s="47"/>
      <c r="E873" s="47"/>
      <c r="F873" s="47"/>
    </row>
    <row r="874" ht="19.5" customHeight="1" spans="1:6">
      <c r="A874" s="46" t="s">
        <v>732</v>
      </c>
      <c r="B874" s="42">
        <f t="shared" si="13"/>
        <v>0</v>
      </c>
      <c r="C874" s="47"/>
      <c r="D874" s="47"/>
      <c r="E874" s="47"/>
      <c r="F874" s="47"/>
    </row>
    <row r="875" ht="19.5" customHeight="1" spans="1:6">
      <c r="A875" s="46" t="s">
        <v>733</v>
      </c>
      <c r="B875" s="42">
        <f t="shared" si="13"/>
        <v>0</v>
      </c>
      <c r="C875" s="47"/>
      <c r="D875" s="47"/>
      <c r="E875" s="47"/>
      <c r="F875" s="47"/>
    </row>
    <row r="876" ht="19.5" customHeight="1" spans="1:6">
      <c r="A876" s="46" t="s">
        <v>734</v>
      </c>
      <c r="B876" s="42">
        <f t="shared" si="13"/>
        <v>0</v>
      </c>
      <c r="C876" s="47"/>
      <c r="D876" s="47"/>
      <c r="E876" s="47"/>
      <c r="F876" s="47"/>
    </row>
    <row r="877" ht="19.5" customHeight="1" spans="1:6">
      <c r="A877" s="46" t="s">
        <v>735</v>
      </c>
      <c r="B877" s="42">
        <f t="shared" si="13"/>
        <v>0</v>
      </c>
      <c r="C877" s="47"/>
      <c r="D877" s="47"/>
      <c r="E877" s="47"/>
      <c r="F877" s="47"/>
    </row>
    <row r="878" ht="19.5" customHeight="1" spans="1:6">
      <c r="A878" s="46" t="s">
        <v>704</v>
      </c>
      <c r="B878" s="42">
        <f t="shared" si="13"/>
        <v>0</v>
      </c>
      <c r="C878" s="47"/>
      <c r="D878" s="47"/>
      <c r="E878" s="47"/>
      <c r="F878" s="47"/>
    </row>
    <row r="879" ht="19.5" customHeight="1" spans="1:6">
      <c r="A879" s="46" t="s">
        <v>736</v>
      </c>
      <c r="B879" s="42">
        <f t="shared" si="13"/>
        <v>0</v>
      </c>
      <c r="C879" s="47"/>
      <c r="D879" s="47"/>
      <c r="E879" s="47"/>
      <c r="F879" s="47"/>
    </row>
    <row r="880" ht="19.5" customHeight="1" spans="1:6">
      <c r="A880" s="46" t="s">
        <v>737</v>
      </c>
      <c r="B880" s="42">
        <f t="shared" si="13"/>
        <v>0</v>
      </c>
      <c r="C880" s="47"/>
      <c r="D880" s="47"/>
      <c r="E880" s="47"/>
      <c r="F880" s="47"/>
    </row>
    <row r="881" ht="19.5" customHeight="1" spans="1:6">
      <c r="A881" s="44" t="s">
        <v>738</v>
      </c>
      <c r="B881" s="42">
        <f t="shared" si="13"/>
        <v>0</v>
      </c>
      <c r="C881" s="45">
        <f>SUM(C882,C883,C884,C885,C886,C887,C888,C889,C890,C891,C892,C893,C894,C895,C896,C897,C898,C899,C900,C901,C902,C903,C904,C905,C906,C907,C908)</f>
        <v>0</v>
      </c>
      <c r="D881" s="45">
        <f>SUM(D882,D883,D884,D885,D886,D887,D888,D889,D890,D891,D892,D893,D894,D895,D896,D897,D898,D899,D900,D901,D902,D903,D904,D905,D906,D907,D908)</f>
        <v>0</v>
      </c>
      <c r="E881" s="45">
        <f>SUM(E882,E883,E884,E885,E886,E887,E888,E889,E890,E891,E892,E893,E894,E895,E896,E897,E898,E899,E900,E901,E902,E903,E904,E905,E906,E907,E908)</f>
        <v>0</v>
      </c>
      <c r="F881" s="45">
        <f>SUM(F882,F883,F884,F885,F886,F887,F888,F889,F890,F891,F892,F893,F894,F895,F896,F897,F898,F899,F900,F901,F902,F903,F904,F905,F906,F907,F908)</f>
        <v>0</v>
      </c>
    </row>
    <row r="882" ht="19.5" customHeight="1" spans="1:6">
      <c r="A882" s="46" t="s">
        <v>100</v>
      </c>
      <c r="B882" s="42">
        <f t="shared" si="13"/>
        <v>0</v>
      </c>
      <c r="C882" s="47"/>
      <c r="D882" s="47"/>
      <c r="E882" s="47"/>
      <c r="F882" s="47"/>
    </row>
    <row r="883" ht="19.5" customHeight="1" spans="1:6">
      <c r="A883" s="46" t="s">
        <v>101</v>
      </c>
      <c r="B883" s="42">
        <f t="shared" si="13"/>
        <v>0</v>
      </c>
      <c r="C883" s="47"/>
      <c r="D883" s="47"/>
      <c r="E883" s="47"/>
      <c r="F883" s="47"/>
    </row>
    <row r="884" ht="19.5" customHeight="1" spans="1:6">
      <c r="A884" s="46" t="s">
        <v>102</v>
      </c>
      <c r="B884" s="42">
        <f t="shared" si="13"/>
        <v>0</v>
      </c>
      <c r="C884" s="47"/>
      <c r="D884" s="47"/>
      <c r="E884" s="47"/>
      <c r="F884" s="47"/>
    </row>
    <row r="885" ht="19.5" customHeight="1" spans="1:6">
      <c r="A885" s="46" t="s">
        <v>739</v>
      </c>
      <c r="B885" s="42">
        <f t="shared" si="13"/>
        <v>0</v>
      </c>
      <c r="C885" s="47"/>
      <c r="D885" s="47"/>
      <c r="E885" s="47"/>
      <c r="F885" s="47"/>
    </row>
    <row r="886" ht="19.5" customHeight="1" spans="1:6">
      <c r="A886" s="46" t="s">
        <v>740</v>
      </c>
      <c r="B886" s="42">
        <f t="shared" si="13"/>
        <v>0</v>
      </c>
      <c r="C886" s="47"/>
      <c r="D886" s="47"/>
      <c r="E886" s="47"/>
      <c r="F886" s="47"/>
    </row>
    <row r="887" ht="19.5" customHeight="1" spans="1:6">
      <c r="A887" s="46" t="s">
        <v>741</v>
      </c>
      <c r="B887" s="42">
        <f t="shared" si="13"/>
        <v>0</v>
      </c>
      <c r="C887" s="47"/>
      <c r="D887" s="47"/>
      <c r="E887" s="47"/>
      <c r="F887" s="47"/>
    </row>
    <row r="888" ht="19.5" customHeight="1" spans="1:6">
      <c r="A888" s="46" t="s">
        <v>742</v>
      </c>
      <c r="B888" s="42">
        <f t="shared" si="13"/>
        <v>0</v>
      </c>
      <c r="C888" s="47"/>
      <c r="D888" s="47"/>
      <c r="E888" s="47"/>
      <c r="F888" s="47"/>
    </row>
    <row r="889" ht="19.5" customHeight="1" spans="1:6">
      <c r="A889" s="46" t="s">
        <v>743</v>
      </c>
      <c r="B889" s="42">
        <f t="shared" si="13"/>
        <v>0</v>
      </c>
      <c r="C889" s="47"/>
      <c r="D889" s="47"/>
      <c r="E889" s="47"/>
      <c r="F889" s="47"/>
    </row>
    <row r="890" ht="19.5" customHeight="1" spans="1:6">
      <c r="A890" s="46" t="s">
        <v>744</v>
      </c>
      <c r="B890" s="42">
        <f t="shared" si="13"/>
        <v>0</v>
      </c>
      <c r="C890" s="47"/>
      <c r="D890" s="47"/>
      <c r="E890" s="47"/>
      <c r="F890" s="47"/>
    </row>
    <row r="891" ht="19.5" customHeight="1" spans="1:6">
      <c r="A891" s="46" t="s">
        <v>745</v>
      </c>
      <c r="B891" s="42">
        <f t="shared" si="13"/>
        <v>0</v>
      </c>
      <c r="C891" s="47"/>
      <c r="D891" s="47"/>
      <c r="E891" s="47"/>
      <c r="F891" s="47"/>
    </row>
    <row r="892" ht="19.5" customHeight="1" spans="1:6">
      <c r="A892" s="46" t="s">
        <v>746</v>
      </c>
      <c r="B892" s="42">
        <f t="shared" si="13"/>
        <v>0</v>
      </c>
      <c r="C892" s="47"/>
      <c r="D892" s="47"/>
      <c r="E892" s="47"/>
      <c r="F892" s="47"/>
    </row>
    <row r="893" ht="19.5" customHeight="1" spans="1:6">
      <c r="A893" s="46" t="s">
        <v>747</v>
      </c>
      <c r="B893" s="42">
        <f t="shared" si="13"/>
        <v>0</v>
      </c>
      <c r="C893" s="47"/>
      <c r="D893" s="47"/>
      <c r="E893" s="47"/>
      <c r="F893" s="47"/>
    </row>
    <row r="894" ht="19.5" customHeight="1" spans="1:6">
      <c r="A894" s="46" t="s">
        <v>748</v>
      </c>
      <c r="B894" s="42">
        <f t="shared" si="13"/>
        <v>0</v>
      </c>
      <c r="C894" s="47"/>
      <c r="D894" s="47"/>
      <c r="E894" s="47"/>
      <c r="F894" s="47"/>
    </row>
    <row r="895" ht="19.5" customHeight="1" spans="1:6">
      <c r="A895" s="46" t="s">
        <v>749</v>
      </c>
      <c r="B895" s="42">
        <f t="shared" si="13"/>
        <v>0</v>
      </c>
      <c r="C895" s="47"/>
      <c r="D895" s="47"/>
      <c r="E895" s="47"/>
      <c r="F895" s="47"/>
    </row>
    <row r="896" ht="19.5" customHeight="1" spans="1:6">
      <c r="A896" s="46" t="s">
        <v>750</v>
      </c>
      <c r="B896" s="42">
        <f t="shared" si="13"/>
        <v>0</v>
      </c>
      <c r="C896" s="47"/>
      <c r="D896" s="47"/>
      <c r="E896" s="47"/>
      <c r="F896" s="47"/>
    </row>
    <row r="897" ht="19.5" customHeight="1" spans="1:6">
      <c r="A897" s="46" t="s">
        <v>751</v>
      </c>
      <c r="B897" s="42">
        <f t="shared" si="13"/>
        <v>0</v>
      </c>
      <c r="C897" s="47"/>
      <c r="D897" s="47"/>
      <c r="E897" s="47"/>
      <c r="F897" s="47"/>
    </row>
    <row r="898" ht="19.5" customHeight="1" spans="1:6">
      <c r="A898" s="46" t="s">
        <v>752</v>
      </c>
      <c r="B898" s="42">
        <f t="shared" si="13"/>
        <v>0</v>
      </c>
      <c r="C898" s="47"/>
      <c r="D898" s="47"/>
      <c r="E898" s="47"/>
      <c r="F898" s="47"/>
    </row>
    <row r="899" ht="19.5" customHeight="1" spans="1:6">
      <c r="A899" s="46" t="s">
        <v>753</v>
      </c>
      <c r="B899" s="42">
        <f t="shared" si="13"/>
        <v>0</v>
      </c>
      <c r="C899" s="47"/>
      <c r="D899" s="47"/>
      <c r="E899" s="47"/>
      <c r="F899" s="47"/>
    </row>
    <row r="900" ht="19.5" customHeight="1" spans="1:6">
      <c r="A900" s="46" t="s">
        <v>754</v>
      </c>
      <c r="B900" s="42">
        <f t="shared" si="13"/>
        <v>0</v>
      </c>
      <c r="C900" s="47"/>
      <c r="D900" s="47"/>
      <c r="E900" s="47"/>
      <c r="F900" s="47"/>
    </row>
    <row r="901" ht="19.5" customHeight="1" spans="1:6">
      <c r="A901" s="46" t="s">
        <v>755</v>
      </c>
      <c r="B901" s="42">
        <f t="shared" si="13"/>
        <v>0</v>
      </c>
      <c r="C901" s="47"/>
      <c r="D901" s="47"/>
      <c r="E901" s="47"/>
      <c r="F901" s="47"/>
    </row>
    <row r="902" ht="19.5" customHeight="1" spans="1:6">
      <c r="A902" s="46" t="s">
        <v>756</v>
      </c>
      <c r="B902" s="42">
        <f t="shared" ref="B902:B965" si="14">C902+D902+E902+F902</f>
        <v>0</v>
      </c>
      <c r="C902" s="47"/>
      <c r="D902" s="47"/>
      <c r="E902" s="47"/>
      <c r="F902" s="47"/>
    </row>
    <row r="903" ht="19.5" customHeight="1" spans="1:6">
      <c r="A903" s="46" t="s">
        <v>731</v>
      </c>
      <c r="B903" s="42">
        <f t="shared" si="14"/>
        <v>0</v>
      </c>
      <c r="C903" s="47"/>
      <c r="D903" s="47"/>
      <c r="E903" s="47"/>
      <c r="F903" s="47"/>
    </row>
    <row r="904" ht="19.5" customHeight="1" spans="1:6">
      <c r="A904" s="46" t="s">
        <v>757</v>
      </c>
      <c r="B904" s="42">
        <f t="shared" si="14"/>
        <v>0</v>
      </c>
      <c r="C904" s="47"/>
      <c r="D904" s="47"/>
      <c r="E904" s="47"/>
      <c r="F904" s="47"/>
    </row>
    <row r="905" ht="19.5" customHeight="1" spans="1:6">
      <c r="A905" s="46" t="s">
        <v>758</v>
      </c>
      <c r="B905" s="42">
        <f t="shared" si="14"/>
        <v>0</v>
      </c>
      <c r="C905" s="47"/>
      <c r="D905" s="47"/>
      <c r="E905" s="47"/>
      <c r="F905" s="47"/>
    </row>
    <row r="906" ht="19.5" customHeight="1" spans="1:6">
      <c r="A906" s="46" t="s">
        <v>759</v>
      </c>
      <c r="B906" s="42">
        <f t="shared" si="14"/>
        <v>0</v>
      </c>
      <c r="C906" s="47"/>
      <c r="D906" s="47"/>
      <c r="E906" s="47"/>
      <c r="F906" s="47"/>
    </row>
    <row r="907" ht="19.5" customHeight="1" spans="1:6">
      <c r="A907" s="46" t="s">
        <v>760</v>
      </c>
      <c r="B907" s="42">
        <f t="shared" si="14"/>
        <v>0</v>
      </c>
      <c r="C907" s="47"/>
      <c r="D907" s="47"/>
      <c r="E907" s="47"/>
      <c r="F907" s="47"/>
    </row>
    <row r="908" ht="19.5" customHeight="1" spans="1:6">
      <c r="A908" s="46" t="s">
        <v>761</v>
      </c>
      <c r="B908" s="42">
        <f t="shared" si="14"/>
        <v>0</v>
      </c>
      <c r="C908" s="47"/>
      <c r="D908" s="47"/>
      <c r="E908" s="47"/>
      <c r="F908" s="47"/>
    </row>
    <row r="909" ht="19.5" customHeight="1" spans="1:6">
      <c r="A909" s="44" t="s">
        <v>762</v>
      </c>
      <c r="B909" s="42">
        <f t="shared" si="14"/>
        <v>0</v>
      </c>
      <c r="C909" s="45">
        <f>SUM(C910,C911,C912,C913,C914,C915,C916,C917,C918,C919)</f>
        <v>0</v>
      </c>
      <c r="D909" s="45">
        <f>SUM(D910,D911,D912,D913,D914,D915,D916,D917,D918,D919)</f>
        <v>0</v>
      </c>
      <c r="E909" s="45">
        <f>SUM(E910,E911,E912,E913,E914,E915,E916,E917,E918,E919)</f>
        <v>0</v>
      </c>
      <c r="F909" s="45">
        <f>SUM(F910,F911,F912,F913,F914,F915,F916,F917,F918,F919)</f>
        <v>0</v>
      </c>
    </row>
    <row r="910" ht="19.5" customHeight="1" spans="1:6">
      <c r="A910" s="46" t="s">
        <v>100</v>
      </c>
      <c r="B910" s="42">
        <f t="shared" si="14"/>
        <v>0</v>
      </c>
      <c r="C910" s="47"/>
      <c r="D910" s="47"/>
      <c r="E910" s="47"/>
      <c r="F910" s="47"/>
    </row>
    <row r="911" ht="19.5" customHeight="1" spans="1:6">
      <c r="A911" s="46" t="s">
        <v>101</v>
      </c>
      <c r="B911" s="42">
        <f t="shared" si="14"/>
        <v>0</v>
      </c>
      <c r="C911" s="47"/>
      <c r="D911" s="47"/>
      <c r="E911" s="47"/>
      <c r="F911" s="47"/>
    </row>
    <row r="912" ht="19.5" customHeight="1" spans="1:6">
      <c r="A912" s="46" t="s">
        <v>102</v>
      </c>
      <c r="B912" s="42">
        <f t="shared" si="14"/>
        <v>0</v>
      </c>
      <c r="C912" s="47"/>
      <c r="D912" s="47"/>
      <c r="E912" s="47"/>
      <c r="F912" s="47"/>
    </row>
    <row r="913" ht="19.5" customHeight="1" spans="1:6">
      <c r="A913" s="46" t="s">
        <v>763</v>
      </c>
      <c r="B913" s="42">
        <f t="shared" si="14"/>
        <v>0</v>
      </c>
      <c r="C913" s="47"/>
      <c r="D913" s="47"/>
      <c r="E913" s="47"/>
      <c r="F913" s="47"/>
    </row>
    <row r="914" ht="19.5" customHeight="1" spans="1:6">
      <c r="A914" s="46" t="s">
        <v>764</v>
      </c>
      <c r="B914" s="42">
        <f t="shared" si="14"/>
        <v>0</v>
      </c>
      <c r="C914" s="47"/>
      <c r="D914" s="47"/>
      <c r="E914" s="47"/>
      <c r="F914" s="47"/>
    </row>
    <row r="915" ht="19.5" customHeight="1" spans="1:6">
      <c r="A915" s="46" t="s">
        <v>765</v>
      </c>
      <c r="B915" s="42">
        <f t="shared" si="14"/>
        <v>0</v>
      </c>
      <c r="C915" s="47"/>
      <c r="D915" s="47"/>
      <c r="E915" s="47"/>
      <c r="F915" s="47"/>
    </row>
    <row r="916" ht="19.5" customHeight="1" spans="1:6">
      <c r="A916" s="46" t="s">
        <v>766</v>
      </c>
      <c r="B916" s="42">
        <f t="shared" si="14"/>
        <v>0</v>
      </c>
      <c r="C916" s="47"/>
      <c r="D916" s="47"/>
      <c r="E916" s="47"/>
      <c r="F916" s="47"/>
    </row>
    <row r="917" ht="19.5" customHeight="1" spans="1:6">
      <c r="A917" s="46" t="s">
        <v>767</v>
      </c>
      <c r="B917" s="42">
        <f t="shared" si="14"/>
        <v>0</v>
      </c>
      <c r="C917" s="47"/>
      <c r="D917" s="47"/>
      <c r="E917" s="47"/>
      <c r="F917" s="47"/>
    </row>
    <row r="918" ht="19.5" customHeight="1" spans="1:6">
      <c r="A918" s="46" t="s">
        <v>109</v>
      </c>
      <c r="B918" s="42">
        <f t="shared" si="14"/>
        <v>0</v>
      </c>
      <c r="C918" s="47"/>
      <c r="D918" s="47"/>
      <c r="E918" s="47"/>
      <c r="F918" s="47"/>
    </row>
    <row r="919" ht="19.5" customHeight="1" spans="1:6">
      <c r="A919" s="46" t="s">
        <v>768</v>
      </c>
      <c r="B919" s="42">
        <f t="shared" si="14"/>
        <v>0</v>
      </c>
      <c r="C919" s="47"/>
      <c r="D919" s="47"/>
      <c r="E919" s="47"/>
      <c r="F919" s="47"/>
    </row>
    <row r="920" ht="19.5" customHeight="1" spans="1:6">
      <c r="A920" s="44" t="s">
        <v>769</v>
      </c>
      <c r="B920" s="42">
        <f t="shared" si="14"/>
        <v>0</v>
      </c>
      <c r="C920" s="45">
        <f>SUM(C921,C922,C923,C924,C925,C926)</f>
        <v>0</v>
      </c>
      <c r="D920" s="45">
        <f>SUM(D921,D922,D923,D924,D925,D926)</f>
        <v>0</v>
      </c>
      <c r="E920" s="45">
        <f>SUM(E921,E922,E923,E924,E925,E926)</f>
        <v>0</v>
      </c>
      <c r="F920" s="45">
        <f>SUM(F921,F922,F923,F924,F925,F926)</f>
        <v>0</v>
      </c>
    </row>
    <row r="921" ht="19.5" customHeight="1" spans="1:6">
      <c r="A921" s="46" t="s">
        <v>770</v>
      </c>
      <c r="B921" s="42">
        <f t="shared" si="14"/>
        <v>0</v>
      </c>
      <c r="C921" s="47"/>
      <c r="D921" s="47"/>
      <c r="E921" s="47"/>
      <c r="F921" s="47"/>
    </row>
    <row r="922" ht="19.5" customHeight="1" spans="1:6">
      <c r="A922" s="46" t="s">
        <v>771</v>
      </c>
      <c r="B922" s="42">
        <f t="shared" si="14"/>
        <v>0</v>
      </c>
      <c r="C922" s="47"/>
      <c r="D922" s="47"/>
      <c r="E922" s="47"/>
      <c r="F922" s="47"/>
    </row>
    <row r="923" ht="19.5" customHeight="1" spans="1:6">
      <c r="A923" s="46" t="s">
        <v>772</v>
      </c>
      <c r="B923" s="42">
        <f t="shared" si="14"/>
        <v>0</v>
      </c>
      <c r="C923" s="47"/>
      <c r="D923" s="47"/>
      <c r="E923" s="47"/>
      <c r="F923" s="47"/>
    </row>
    <row r="924" ht="19.5" customHeight="1" spans="1:6">
      <c r="A924" s="46" t="s">
        <v>773</v>
      </c>
      <c r="B924" s="42">
        <f t="shared" si="14"/>
        <v>0</v>
      </c>
      <c r="C924" s="47"/>
      <c r="D924" s="47"/>
      <c r="E924" s="47"/>
      <c r="F924" s="47"/>
    </row>
    <row r="925" ht="19.5" customHeight="1" spans="1:6">
      <c r="A925" s="46" t="s">
        <v>774</v>
      </c>
      <c r="B925" s="42">
        <f t="shared" si="14"/>
        <v>0</v>
      </c>
      <c r="C925" s="47"/>
      <c r="D925" s="47"/>
      <c r="E925" s="47"/>
      <c r="F925" s="47"/>
    </row>
    <row r="926" ht="19.5" customHeight="1" spans="1:6">
      <c r="A926" s="46" t="s">
        <v>775</v>
      </c>
      <c r="B926" s="42">
        <f t="shared" si="14"/>
        <v>0</v>
      </c>
      <c r="C926" s="47"/>
      <c r="D926" s="47"/>
      <c r="E926" s="47"/>
      <c r="F926" s="47"/>
    </row>
    <row r="927" ht="19.5" customHeight="1" spans="1:6">
      <c r="A927" s="44" t="s">
        <v>776</v>
      </c>
      <c r="B927" s="42">
        <f t="shared" si="14"/>
        <v>0</v>
      </c>
      <c r="C927" s="45">
        <f>SUM(C928,C929,C930,C931,C932)</f>
        <v>0</v>
      </c>
      <c r="D927" s="45">
        <f>SUM(D928,D929,D930,D931,D932)</f>
        <v>0</v>
      </c>
      <c r="E927" s="45">
        <f>SUM(E928,E929,E930,E931,E932)</f>
        <v>0</v>
      </c>
      <c r="F927" s="45">
        <f>SUM(F928,F929,F930,F931,F932)</f>
        <v>0</v>
      </c>
    </row>
    <row r="928" ht="19.5" customHeight="1" spans="1:6">
      <c r="A928" s="46" t="s">
        <v>777</v>
      </c>
      <c r="B928" s="42">
        <f t="shared" si="14"/>
        <v>0</v>
      </c>
      <c r="C928" s="47"/>
      <c r="D928" s="47"/>
      <c r="E928" s="47"/>
      <c r="F928" s="47"/>
    </row>
    <row r="929" ht="19.5" customHeight="1" spans="1:6">
      <c r="A929" s="46" t="s">
        <v>778</v>
      </c>
      <c r="B929" s="42">
        <f t="shared" si="14"/>
        <v>0</v>
      </c>
      <c r="C929" s="47"/>
      <c r="D929" s="47"/>
      <c r="E929" s="47"/>
      <c r="F929" s="47"/>
    </row>
    <row r="930" ht="19.5" customHeight="1" spans="1:6">
      <c r="A930" s="46" t="s">
        <v>779</v>
      </c>
      <c r="B930" s="42">
        <f t="shared" si="14"/>
        <v>0</v>
      </c>
      <c r="C930" s="47"/>
      <c r="D930" s="47"/>
      <c r="E930" s="47"/>
      <c r="F930" s="47"/>
    </row>
    <row r="931" ht="19.5" customHeight="1" spans="1:6">
      <c r="A931" s="46" t="s">
        <v>780</v>
      </c>
      <c r="B931" s="42">
        <f t="shared" si="14"/>
        <v>0</v>
      </c>
      <c r="C931" s="47"/>
      <c r="D931" s="47"/>
      <c r="E931" s="47"/>
      <c r="F931" s="47"/>
    </row>
    <row r="932" ht="19.5" customHeight="1" spans="1:6">
      <c r="A932" s="46" t="s">
        <v>781</v>
      </c>
      <c r="B932" s="42">
        <f t="shared" si="14"/>
        <v>0</v>
      </c>
      <c r="C932" s="47"/>
      <c r="D932" s="47"/>
      <c r="E932" s="47"/>
      <c r="F932" s="47"/>
    </row>
    <row r="933" ht="19.5" customHeight="1" spans="1:6">
      <c r="A933" s="44" t="s">
        <v>782</v>
      </c>
      <c r="B933" s="42">
        <f t="shared" si="14"/>
        <v>0</v>
      </c>
      <c r="C933" s="45">
        <f>SUM(C934,C935)</f>
        <v>0</v>
      </c>
      <c r="D933" s="45">
        <f>SUM(D934,D935)</f>
        <v>0</v>
      </c>
      <c r="E933" s="45">
        <f>SUM(E934,E935)</f>
        <v>0</v>
      </c>
      <c r="F933" s="45">
        <f>SUM(F934,F935)</f>
        <v>0</v>
      </c>
    </row>
    <row r="934" ht="19.5" customHeight="1" spans="1:6">
      <c r="A934" s="46" t="s">
        <v>783</v>
      </c>
      <c r="B934" s="42">
        <f t="shared" si="14"/>
        <v>0</v>
      </c>
      <c r="C934" s="47"/>
      <c r="D934" s="47"/>
      <c r="E934" s="47"/>
      <c r="F934" s="47"/>
    </row>
    <row r="935" ht="19.5" customHeight="1" spans="1:6">
      <c r="A935" s="46" t="s">
        <v>784</v>
      </c>
      <c r="B935" s="42">
        <f t="shared" si="14"/>
        <v>0</v>
      </c>
      <c r="C935" s="47"/>
      <c r="D935" s="47"/>
      <c r="E935" s="47"/>
      <c r="F935" s="47"/>
    </row>
    <row r="936" ht="19.5" customHeight="1" spans="1:6">
      <c r="A936" s="44" t="s">
        <v>785</v>
      </c>
      <c r="B936" s="42">
        <f t="shared" si="14"/>
        <v>0</v>
      </c>
      <c r="C936" s="45">
        <f>SUM(C937,C938)</f>
        <v>0</v>
      </c>
      <c r="D936" s="45">
        <f>SUM(D937,D938)</f>
        <v>0</v>
      </c>
      <c r="E936" s="45">
        <f>SUM(E937,E938)</f>
        <v>0</v>
      </c>
      <c r="F936" s="45">
        <f>SUM(F937,F938)</f>
        <v>0</v>
      </c>
    </row>
    <row r="937" ht="19.5" customHeight="1" spans="1:6">
      <c r="A937" s="46" t="s">
        <v>786</v>
      </c>
      <c r="B937" s="42">
        <f t="shared" si="14"/>
        <v>0</v>
      </c>
      <c r="C937" s="47"/>
      <c r="D937" s="47"/>
      <c r="E937" s="47"/>
      <c r="F937" s="47"/>
    </row>
    <row r="938" ht="19.5" customHeight="1" spans="1:6">
      <c r="A938" s="46" t="s">
        <v>787</v>
      </c>
      <c r="B938" s="42">
        <f t="shared" si="14"/>
        <v>0</v>
      </c>
      <c r="C938" s="47"/>
      <c r="D938" s="47"/>
      <c r="E938" s="47"/>
      <c r="F938" s="47"/>
    </row>
    <row r="939" ht="19.5" customHeight="1" spans="1:6">
      <c r="A939" s="44" t="s">
        <v>78</v>
      </c>
      <c r="B939" s="42">
        <f t="shared" si="14"/>
        <v>0</v>
      </c>
      <c r="C939" s="43">
        <f>SUM(C940,C961,C971,C981,C988)</f>
        <v>0</v>
      </c>
      <c r="D939" s="42">
        <f>SUM(D940,D961,D971,D981,D988)</f>
        <v>0</v>
      </c>
      <c r="E939" s="42">
        <f>SUM(E940,E961,E971,E981,E988)</f>
        <v>0</v>
      </c>
      <c r="F939" s="42">
        <f>SUM(F940,F961,F971,F981,F988)</f>
        <v>0</v>
      </c>
    </row>
    <row r="940" ht="19.5" customHeight="1" spans="1:6">
      <c r="A940" s="44" t="s">
        <v>788</v>
      </c>
      <c r="B940" s="42">
        <f t="shared" si="14"/>
        <v>0</v>
      </c>
      <c r="C940" s="43">
        <f>SUM(C941,C942,C943,C944,C945,C946,C947,C948,C949,C950,C951,C952,C953,C954,C955,C956,C957,C958,C959,C960)</f>
        <v>0</v>
      </c>
      <c r="D940" s="42">
        <f>SUM(D941,D942,D943,D944,D945,D946,D947,D948,D949,D950,D951,D952,D953,D954,D955,D956,D957,D958,D959,D960)</f>
        <v>0</v>
      </c>
      <c r="E940" s="42">
        <f>SUM(E941,E942,E943,E944,E945,E946,E947,E948,E949,E950,E951,E952,E953,E954,E955,E956,E957,E958,E959,E960)</f>
        <v>0</v>
      </c>
      <c r="F940" s="42">
        <f>SUM(F941,F942,F943,F944,F945,F946,F947,F948,F949,F950,F951,F952,F953,F954,F955,F956,F957,F958,F959,F960)</f>
        <v>0</v>
      </c>
    </row>
    <row r="941" ht="19.5" customHeight="1" spans="1:6">
      <c r="A941" s="46" t="s">
        <v>100</v>
      </c>
      <c r="B941" s="42">
        <f t="shared" si="14"/>
        <v>0</v>
      </c>
      <c r="C941" s="47"/>
      <c r="D941" s="47"/>
      <c r="E941" s="47"/>
      <c r="F941" s="47"/>
    </row>
    <row r="942" ht="19.5" customHeight="1" spans="1:6">
      <c r="A942" s="46" t="s">
        <v>101</v>
      </c>
      <c r="B942" s="42">
        <f t="shared" si="14"/>
        <v>0</v>
      </c>
      <c r="C942" s="47"/>
      <c r="D942" s="47"/>
      <c r="E942" s="47"/>
      <c r="F942" s="47"/>
    </row>
    <row r="943" ht="19.5" customHeight="1" spans="1:6">
      <c r="A943" s="46" t="s">
        <v>102</v>
      </c>
      <c r="B943" s="42">
        <f t="shared" si="14"/>
        <v>0</v>
      </c>
      <c r="C943" s="47"/>
      <c r="D943" s="47"/>
      <c r="E943" s="47"/>
      <c r="F943" s="47"/>
    </row>
    <row r="944" ht="19.5" customHeight="1" spans="1:6">
      <c r="A944" s="46" t="s">
        <v>789</v>
      </c>
      <c r="B944" s="42">
        <f t="shared" si="14"/>
        <v>0</v>
      </c>
      <c r="C944" s="47"/>
      <c r="D944" s="47"/>
      <c r="E944" s="47"/>
      <c r="F944" s="47"/>
    </row>
    <row r="945" ht="19.5" customHeight="1" spans="1:6">
      <c r="A945" s="46" t="s">
        <v>790</v>
      </c>
      <c r="B945" s="42">
        <f t="shared" si="14"/>
        <v>0</v>
      </c>
      <c r="C945" s="47"/>
      <c r="D945" s="47"/>
      <c r="E945" s="47"/>
      <c r="F945" s="47"/>
    </row>
    <row r="946" ht="19.5" customHeight="1" spans="1:6">
      <c r="A946" s="46" t="s">
        <v>791</v>
      </c>
      <c r="B946" s="42">
        <f t="shared" si="14"/>
        <v>0</v>
      </c>
      <c r="C946" s="47"/>
      <c r="D946" s="47"/>
      <c r="E946" s="47"/>
      <c r="F946" s="47"/>
    </row>
    <row r="947" ht="19.5" customHeight="1" spans="1:6">
      <c r="A947" s="46" t="s">
        <v>792</v>
      </c>
      <c r="B947" s="42">
        <f t="shared" si="14"/>
        <v>0</v>
      </c>
      <c r="C947" s="47"/>
      <c r="D947" s="47"/>
      <c r="E947" s="47"/>
      <c r="F947" s="47"/>
    </row>
    <row r="948" ht="19.5" customHeight="1" spans="1:6">
      <c r="A948" s="46" t="s">
        <v>793</v>
      </c>
      <c r="B948" s="42">
        <f t="shared" si="14"/>
        <v>0</v>
      </c>
      <c r="C948" s="47"/>
      <c r="D948" s="47"/>
      <c r="E948" s="47"/>
      <c r="F948" s="47"/>
    </row>
    <row r="949" ht="19.5" customHeight="1" spans="1:6">
      <c r="A949" s="46" t="s">
        <v>794</v>
      </c>
      <c r="B949" s="42">
        <f t="shared" si="14"/>
        <v>0</v>
      </c>
      <c r="C949" s="47"/>
      <c r="D949" s="47"/>
      <c r="E949" s="47"/>
      <c r="F949" s="47"/>
    </row>
    <row r="950" ht="19.5" customHeight="1" spans="1:6">
      <c r="A950" s="46" t="s">
        <v>795</v>
      </c>
      <c r="B950" s="42">
        <f t="shared" si="14"/>
        <v>0</v>
      </c>
      <c r="C950" s="47"/>
      <c r="D950" s="47"/>
      <c r="E950" s="47"/>
      <c r="F950" s="47"/>
    </row>
    <row r="951" ht="19.5" customHeight="1" spans="1:6">
      <c r="A951" s="46" t="s">
        <v>796</v>
      </c>
      <c r="B951" s="42">
        <f t="shared" si="14"/>
        <v>0</v>
      </c>
      <c r="C951" s="47"/>
      <c r="D951" s="47"/>
      <c r="E951" s="47"/>
      <c r="F951" s="47"/>
    </row>
    <row r="952" ht="19.5" customHeight="1" spans="1:6">
      <c r="A952" s="46" t="s">
        <v>797</v>
      </c>
      <c r="B952" s="42">
        <f t="shared" si="14"/>
        <v>0</v>
      </c>
      <c r="C952" s="47"/>
      <c r="D952" s="47"/>
      <c r="E952" s="47"/>
      <c r="F952" s="47"/>
    </row>
    <row r="953" ht="19.5" customHeight="1" spans="1:6">
      <c r="A953" s="46" t="s">
        <v>798</v>
      </c>
      <c r="B953" s="42">
        <f t="shared" si="14"/>
        <v>0</v>
      </c>
      <c r="C953" s="47"/>
      <c r="D953" s="47"/>
      <c r="E953" s="47"/>
      <c r="F953" s="47"/>
    </row>
    <row r="954" ht="19.5" customHeight="1" spans="1:6">
      <c r="A954" s="46" t="s">
        <v>799</v>
      </c>
      <c r="B954" s="42">
        <f t="shared" si="14"/>
        <v>0</v>
      </c>
      <c r="C954" s="47"/>
      <c r="D954" s="47"/>
      <c r="E954" s="47"/>
      <c r="F954" s="47"/>
    </row>
    <row r="955" ht="19.5" customHeight="1" spans="1:6">
      <c r="A955" s="46" t="s">
        <v>800</v>
      </c>
      <c r="B955" s="42">
        <f t="shared" si="14"/>
        <v>0</v>
      </c>
      <c r="C955" s="47"/>
      <c r="D955" s="47"/>
      <c r="E955" s="47"/>
      <c r="F955" s="47"/>
    </row>
    <row r="956" ht="19.5" customHeight="1" spans="1:6">
      <c r="A956" s="46" t="s">
        <v>801</v>
      </c>
      <c r="B956" s="42">
        <f t="shared" si="14"/>
        <v>0</v>
      </c>
      <c r="C956" s="47"/>
      <c r="D956" s="47"/>
      <c r="E956" s="47"/>
      <c r="F956" s="47"/>
    </row>
    <row r="957" ht="19.5" customHeight="1" spans="1:6">
      <c r="A957" s="46" t="s">
        <v>802</v>
      </c>
      <c r="B957" s="42">
        <f t="shared" si="14"/>
        <v>0</v>
      </c>
      <c r="C957" s="47"/>
      <c r="D957" s="47"/>
      <c r="E957" s="47"/>
      <c r="F957" s="47"/>
    </row>
    <row r="958" ht="19.5" customHeight="1" spans="1:6">
      <c r="A958" s="46" t="s">
        <v>803</v>
      </c>
      <c r="B958" s="42">
        <f t="shared" si="14"/>
        <v>0</v>
      </c>
      <c r="C958" s="47"/>
      <c r="D958" s="47"/>
      <c r="E958" s="47"/>
      <c r="F958" s="47"/>
    </row>
    <row r="959" ht="19.5" customHeight="1" spans="1:6">
      <c r="A959" s="46" t="s">
        <v>804</v>
      </c>
      <c r="B959" s="42">
        <f t="shared" si="14"/>
        <v>0</v>
      </c>
      <c r="C959" s="47"/>
      <c r="D959" s="47"/>
      <c r="E959" s="47"/>
      <c r="F959" s="47"/>
    </row>
    <row r="960" ht="19.5" customHeight="1" spans="1:6">
      <c r="A960" s="46" t="s">
        <v>805</v>
      </c>
      <c r="B960" s="42">
        <f t="shared" si="14"/>
        <v>0</v>
      </c>
      <c r="C960" s="47"/>
      <c r="D960" s="47"/>
      <c r="E960" s="47"/>
      <c r="F960" s="47"/>
    </row>
    <row r="961" ht="19.5" customHeight="1" spans="1:6">
      <c r="A961" s="44" t="s">
        <v>806</v>
      </c>
      <c r="B961" s="42">
        <f t="shared" si="14"/>
        <v>0</v>
      </c>
      <c r="C961" s="45">
        <f>SUM(C962,C963,C964,C965,C966,C967,C968,C969,C970)</f>
        <v>0</v>
      </c>
      <c r="D961" s="45">
        <f>SUM(D962,D963,D964,D965,D966,D967,D968,D969,D970)</f>
        <v>0</v>
      </c>
      <c r="E961" s="45">
        <f>SUM(E962,E963,E964,E965,E966,E967,E968,E969,E970)</f>
        <v>0</v>
      </c>
      <c r="F961" s="45">
        <f>SUM(F962,F963,F964,F965,F966,F967,F968,F969,F970)</f>
        <v>0</v>
      </c>
    </row>
    <row r="962" ht="19.5" customHeight="1" spans="1:6">
      <c r="A962" s="46" t="s">
        <v>100</v>
      </c>
      <c r="B962" s="42">
        <f t="shared" si="14"/>
        <v>0</v>
      </c>
      <c r="C962" s="47"/>
      <c r="D962" s="47"/>
      <c r="E962" s="47"/>
      <c r="F962" s="47"/>
    </row>
    <row r="963" ht="19.5" customHeight="1" spans="1:6">
      <c r="A963" s="46" t="s">
        <v>101</v>
      </c>
      <c r="B963" s="42">
        <f t="shared" si="14"/>
        <v>0</v>
      </c>
      <c r="C963" s="47"/>
      <c r="D963" s="47"/>
      <c r="E963" s="47"/>
      <c r="F963" s="47"/>
    </row>
    <row r="964" ht="19.5" customHeight="1" spans="1:6">
      <c r="A964" s="46" t="s">
        <v>102</v>
      </c>
      <c r="B964" s="42">
        <f t="shared" si="14"/>
        <v>0</v>
      </c>
      <c r="C964" s="47"/>
      <c r="D964" s="47"/>
      <c r="E964" s="47"/>
      <c r="F964" s="47"/>
    </row>
    <row r="965" ht="19.5" customHeight="1" spans="1:6">
      <c r="A965" s="46" t="s">
        <v>807</v>
      </c>
      <c r="B965" s="42">
        <f t="shared" si="14"/>
        <v>0</v>
      </c>
      <c r="C965" s="47"/>
      <c r="D965" s="47"/>
      <c r="E965" s="47"/>
      <c r="F965" s="47"/>
    </row>
    <row r="966" ht="19.5" customHeight="1" spans="1:6">
      <c r="A966" s="46" t="s">
        <v>808</v>
      </c>
      <c r="B966" s="42">
        <f t="shared" ref="B966:B1029" si="15">C966+D966+E966+F966</f>
        <v>0</v>
      </c>
      <c r="C966" s="47"/>
      <c r="D966" s="47"/>
      <c r="E966" s="47"/>
      <c r="F966" s="47"/>
    </row>
    <row r="967" ht="19.5" customHeight="1" spans="1:6">
      <c r="A967" s="46" t="s">
        <v>809</v>
      </c>
      <c r="B967" s="42">
        <f t="shared" si="15"/>
        <v>0</v>
      </c>
      <c r="C967" s="47"/>
      <c r="D967" s="47"/>
      <c r="E967" s="47"/>
      <c r="F967" s="47"/>
    </row>
    <row r="968" ht="19.5" customHeight="1" spans="1:6">
      <c r="A968" s="46" t="s">
        <v>810</v>
      </c>
      <c r="B968" s="42">
        <f t="shared" si="15"/>
        <v>0</v>
      </c>
      <c r="C968" s="47"/>
      <c r="D968" s="47"/>
      <c r="E968" s="47"/>
      <c r="F968" s="47"/>
    </row>
    <row r="969" ht="19.5" customHeight="1" spans="1:6">
      <c r="A969" s="46" t="s">
        <v>811</v>
      </c>
      <c r="B969" s="42">
        <f t="shared" si="15"/>
        <v>0</v>
      </c>
      <c r="C969" s="47"/>
      <c r="D969" s="47"/>
      <c r="E969" s="47"/>
      <c r="F969" s="47"/>
    </row>
    <row r="970" ht="19.5" customHeight="1" spans="1:6">
      <c r="A970" s="46" t="s">
        <v>812</v>
      </c>
      <c r="B970" s="42">
        <f t="shared" si="15"/>
        <v>0</v>
      </c>
      <c r="C970" s="47"/>
      <c r="D970" s="47"/>
      <c r="E970" s="47"/>
      <c r="F970" s="47"/>
    </row>
    <row r="971" ht="19.5" customHeight="1" spans="1:6">
      <c r="A971" s="44" t="s">
        <v>813</v>
      </c>
      <c r="B971" s="42">
        <f t="shared" si="15"/>
        <v>0</v>
      </c>
      <c r="C971" s="45">
        <f>SUM(C972,C973,C974,C975,C976,C977,C978,C979,C980)</f>
        <v>0</v>
      </c>
      <c r="D971" s="45">
        <f>SUM(D972,D973,D974,D975,D976,D977,D978,D979,D980)</f>
        <v>0</v>
      </c>
      <c r="E971" s="45">
        <f>SUM(E972,E973,E974,E975,E976,E977,E978,E979,E980)</f>
        <v>0</v>
      </c>
      <c r="F971" s="45">
        <f>SUM(F972,F973,F974,F975,F976,F977,F978,F979,F980)</f>
        <v>0</v>
      </c>
    </row>
    <row r="972" ht="19.5" customHeight="1" spans="1:6">
      <c r="A972" s="46" t="s">
        <v>100</v>
      </c>
      <c r="B972" s="42">
        <f t="shared" si="15"/>
        <v>0</v>
      </c>
      <c r="C972" s="47"/>
      <c r="D972" s="47"/>
      <c r="E972" s="47"/>
      <c r="F972" s="47"/>
    </row>
    <row r="973" ht="19.5" customHeight="1" spans="1:6">
      <c r="A973" s="46" t="s">
        <v>101</v>
      </c>
      <c r="B973" s="42">
        <f t="shared" si="15"/>
        <v>0</v>
      </c>
      <c r="C973" s="47"/>
      <c r="D973" s="47"/>
      <c r="E973" s="47"/>
      <c r="F973" s="47"/>
    </row>
    <row r="974" ht="19.5" customHeight="1" spans="1:6">
      <c r="A974" s="46" t="s">
        <v>102</v>
      </c>
      <c r="B974" s="42">
        <f t="shared" si="15"/>
        <v>0</v>
      </c>
      <c r="C974" s="47"/>
      <c r="D974" s="47"/>
      <c r="E974" s="47"/>
      <c r="F974" s="47"/>
    </row>
    <row r="975" ht="19.5" customHeight="1" spans="1:6">
      <c r="A975" s="46" t="s">
        <v>814</v>
      </c>
      <c r="B975" s="42">
        <f t="shared" si="15"/>
        <v>0</v>
      </c>
      <c r="C975" s="47"/>
      <c r="D975" s="47"/>
      <c r="E975" s="47"/>
      <c r="F975" s="47"/>
    </row>
    <row r="976" ht="19.5" customHeight="1" spans="1:6">
      <c r="A976" s="46" t="s">
        <v>815</v>
      </c>
      <c r="B976" s="42">
        <f t="shared" si="15"/>
        <v>0</v>
      </c>
      <c r="C976" s="47"/>
      <c r="D976" s="47"/>
      <c r="E976" s="47"/>
      <c r="F976" s="47"/>
    </row>
    <row r="977" ht="19.5" customHeight="1" spans="1:6">
      <c r="A977" s="46" t="s">
        <v>816</v>
      </c>
      <c r="B977" s="42">
        <f t="shared" si="15"/>
        <v>0</v>
      </c>
      <c r="C977" s="47"/>
      <c r="D977" s="47"/>
      <c r="E977" s="47"/>
      <c r="F977" s="47"/>
    </row>
    <row r="978" ht="19.5" customHeight="1" spans="1:6">
      <c r="A978" s="46" t="s">
        <v>817</v>
      </c>
      <c r="B978" s="42">
        <f t="shared" si="15"/>
        <v>0</v>
      </c>
      <c r="C978" s="47"/>
      <c r="D978" s="47"/>
      <c r="E978" s="47"/>
      <c r="F978" s="47"/>
    </row>
    <row r="979" ht="19.5" customHeight="1" spans="1:6">
      <c r="A979" s="46" t="s">
        <v>818</v>
      </c>
      <c r="B979" s="42">
        <f t="shared" si="15"/>
        <v>0</v>
      </c>
      <c r="C979" s="47"/>
      <c r="D979" s="47"/>
      <c r="E979" s="47"/>
      <c r="F979" s="47"/>
    </row>
    <row r="980" ht="19.5" customHeight="1" spans="1:6">
      <c r="A980" s="46" t="s">
        <v>819</v>
      </c>
      <c r="B980" s="42">
        <f t="shared" si="15"/>
        <v>0</v>
      </c>
      <c r="C980" s="47"/>
      <c r="D980" s="47"/>
      <c r="E980" s="47"/>
      <c r="F980" s="47"/>
    </row>
    <row r="981" ht="19.5" customHeight="1" spans="1:6">
      <c r="A981" s="44" t="s">
        <v>820</v>
      </c>
      <c r="B981" s="42">
        <f t="shared" si="15"/>
        <v>0</v>
      </c>
      <c r="C981" s="45">
        <f>SUM(C982,C983,C984,C985,C986,C987)</f>
        <v>0</v>
      </c>
      <c r="D981" s="45">
        <f>SUM(D982,D983,D984,D985,D986,D987)</f>
        <v>0</v>
      </c>
      <c r="E981" s="45">
        <f>SUM(E982,E983,E984,E985,E986,E987)</f>
        <v>0</v>
      </c>
      <c r="F981" s="45">
        <f>SUM(F982,F983,F984,F985,F986,F987)</f>
        <v>0</v>
      </c>
    </row>
    <row r="982" ht="19.5" customHeight="1" spans="1:6">
      <c r="A982" s="46" t="s">
        <v>100</v>
      </c>
      <c r="B982" s="42">
        <f t="shared" si="15"/>
        <v>0</v>
      </c>
      <c r="C982" s="47"/>
      <c r="D982" s="47"/>
      <c r="E982" s="47"/>
      <c r="F982" s="47"/>
    </row>
    <row r="983" ht="19.5" customHeight="1" spans="1:6">
      <c r="A983" s="46" t="s">
        <v>101</v>
      </c>
      <c r="B983" s="42">
        <f t="shared" si="15"/>
        <v>0</v>
      </c>
      <c r="C983" s="47"/>
      <c r="D983" s="47"/>
      <c r="E983" s="47"/>
      <c r="F983" s="47"/>
    </row>
    <row r="984" ht="19.5" customHeight="1" spans="1:6">
      <c r="A984" s="46" t="s">
        <v>102</v>
      </c>
      <c r="B984" s="42">
        <f t="shared" si="15"/>
        <v>0</v>
      </c>
      <c r="C984" s="47"/>
      <c r="D984" s="47"/>
      <c r="E984" s="47"/>
      <c r="F984" s="47"/>
    </row>
    <row r="985" ht="19.5" customHeight="1" spans="1:6">
      <c r="A985" s="46" t="s">
        <v>811</v>
      </c>
      <c r="B985" s="42">
        <f t="shared" si="15"/>
        <v>0</v>
      </c>
      <c r="C985" s="47"/>
      <c r="D985" s="47"/>
      <c r="E985" s="47"/>
      <c r="F985" s="47"/>
    </row>
    <row r="986" ht="19.5" customHeight="1" spans="1:6">
      <c r="A986" s="46" t="s">
        <v>821</v>
      </c>
      <c r="B986" s="42">
        <f t="shared" si="15"/>
        <v>0</v>
      </c>
      <c r="C986" s="47"/>
      <c r="D986" s="47"/>
      <c r="E986" s="47"/>
      <c r="F986" s="47"/>
    </row>
    <row r="987" ht="19.5" customHeight="1" spans="1:6">
      <c r="A987" s="46" t="s">
        <v>822</v>
      </c>
      <c r="B987" s="42">
        <f t="shared" si="15"/>
        <v>0</v>
      </c>
      <c r="C987" s="47"/>
      <c r="D987" s="47"/>
      <c r="E987" s="47"/>
      <c r="F987" s="47"/>
    </row>
    <row r="988" ht="19.5" customHeight="1" spans="1:6">
      <c r="A988" s="44" t="s">
        <v>823</v>
      </c>
      <c r="B988" s="42">
        <f t="shared" si="15"/>
        <v>0</v>
      </c>
      <c r="C988" s="45">
        <f>SUM(C989,C990)</f>
        <v>0</v>
      </c>
      <c r="D988" s="45">
        <f>SUM(D989,D990)</f>
        <v>0</v>
      </c>
      <c r="E988" s="45">
        <f>SUM(E989,E990)</f>
        <v>0</v>
      </c>
      <c r="F988" s="45">
        <f>SUM(F989,F990)</f>
        <v>0</v>
      </c>
    </row>
    <row r="989" ht="19.5" customHeight="1" spans="1:6">
      <c r="A989" s="46" t="s">
        <v>824</v>
      </c>
      <c r="B989" s="42">
        <f t="shared" si="15"/>
        <v>0</v>
      </c>
      <c r="C989" s="47"/>
      <c r="D989" s="47"/>
      <c r="E989" s="47"/>
      <c r="F989" s="47"/>
    </row>
    <row r="990" ht="19.5" customHeight="1" spans="1:6">
      <c r="A990" s="46" t="s">
        <v>825</v>
      </c>
      <c r="B990" s="42">
        <f t="shared" si="15"/>
        <v>0</v>
      </c>
      <c r="C990" s="47"/>
      <c r="D990" s="47"/>
      <c r="E990" s="47"/>
      <c r="F990" s="47"/>
    </row>
    <row r="991" ht="19.5" customHeight="1" spans="1:6">
      <c r="A991" s="44" t="s">
        <v>826</v>
      </c>
      <c r="B991" s="42">
        <f t="shared" si="15"/>
        <v>2178</v>
      </c>
      <c r="C991" s="45">
        <f>SUM(C992,C1002,C1018,C1023,C1034,C1041,C1049)</f>
        <v>1000</v>
      </c>
      <c r="D991" s="45">
        <f>SUM(D992,D1002,D1018,D1023,D1034,D1041,D1049)</f>
        <v>0</v>
      </c>
      <c r="E991" s="45">
        <f>SUM(E992,E1002,E1018,E1023,E1034,E1041,E1049)</f>
        <v>1178</v>
      </c>
      <c r="F991" s="45">
        <f>SUM(F992,F1002,F1018,F1023,F1034,F1041,F1049)</f>
        <v>0</v>
      </c>
    </row>
    <row r="992" ht="19.5" customHeight="1" spans="1:6">
      <c r="A992" s="44" t="s">
        <v>827</v>
      </c>
      <c r="B992" s="42">
        <f t="shared" si="15"/>
        <v>0</v>
      </c>
      <c r="C992" s="45">
        <f>SUM(C993,C994,C995,C996,C997,C998,C999,C1000,C1001)</f>
        <v>0</v>
      </c>
      <c r="D992" s="45">
        <f>SUM(D993,D994,D995,D996,D997,D998,D999,D1000,D1001)</f>
        <v>0</v>
      </c>
      <c r="E992" s="45">
        <f>SUM(E993,E994,E995,E996,E997,E998,E999,E1000,E1001)</f>
        <v>0</v>
      </c>
      <c r="F992" s="45">
        <f>SUM(F993,F994,F995,F996,F997,F998,F999,F1000,F1001)</f>
        <v>0</v>
      </c>
    </row>
    <row r="993" ht="19.5" customHeight="1" spans="1:6">
      <c r="A993" s="46" t="s">
        <v>100</v>
      </c>
      <c r="B993" s="42">
        <f t="shared" si="15"/>
        <v>0</v>
      </c>
      <c r="C993" s="47"/>
      <c r="D993" s="47"/>
      <c r="E993" s="47"/>
      <c r="F993" s="47"/>
    </row>
    <row r="994" ht="19.5" customHeight="1" spans="1:6">
      <c r="A994" s="46" t="s">
        <v>101</v>
      </c>
      <c r="B994" s="42">
        <f t="shared" si="15"/>
        <v>0</v>
      </c>
      <c r="C994" s="47"/>
      <c r="D994" s="47"/>
      <c r="E994" s="47"/>
      <c r="F994" s="47"/>
    </row>
    <row r="995" ht="19.5" customHeight="1" spans="1:6">
      <c r="A995" s="46" t="s">
        <v>102</v>
      </c>
      <c r="B995" s="42">
        <f t="shared" si="15"/>
        <v>0</v>
      </c>
      <c r="C995" s="47"/>
      <c r="D995" s="47"/>
      <c r="E995" s="47"/>
      <c r="F995" s="47"/>
    </row>
    <row r="996" ht="19.5" customHeight="1" spans="1:6">
      <c r="A996" s="46" t="s">
        <v>828</v>
      </c>
      <c r="B996" s="42">
        <f t="shared" si="15"/>
        <v>0</v>
      </c>
      <c r="C996" s="47"/>
      <c r="D996" s="47"/>
      <c r="E996" s="47"/>
      <c r="F996" s="47"/>
    </row>
    <row r="997" ht="19.5" customHeight="1" spans="1:6">
      <c r="A997" s="46" t="s">
        <v>829</v>
      </c>
      <c r="B997" s="42">
        <f t="shared" si="15"/>
        <v>0</v>
      </c>
      <c r="C997" s="47"/>
      <c r="D997" s="47"/>
      <c r="E997" s="47"/>
      <c r="F997" s="47"/>
    </row>
    <row r="998" ht="19.5" customHeight="1" spans="1:6">
      <c r="A998" s="46" t="s">
        <v>830</v>
      </c>
      <c r="B998" s="42">
        <f t="shared" si="15"/>
        <v>0</v>
      </c>
      <c r="C998" s="47"/>
      <c r="D998" s="47"/>
      <c r="E998" s="47"/>
      <c r="F998" s="47"/>
    </row>
    <row r="999" ht="19.5" customHeight="1" spans="1:6">
      <c r="A999" s="46" t="s">
        <v>831</v>
      </c>
      <c r="B999" s="42">
        <f t="shared" si="15"/>
        <v>0</v>
      </c>
      <c r="C999" s="47"/>
      <c r="D999" s="47"/>
      <c r="E999" s="47"/>
      <c r="F999" s="47"/>
    </row>
    <row r="1000" ht="19.5" customHeight="1" spans="1:6">
      <c r="A1000" s="46" t="s">
        <v>832</v>
      </c>
      <c r="B1000" s="42">
        <f t="shared" si="15"/>
        <v>0</v>
      </c>
      <c r="C1000" s="47"/>
      <c r="D1000" s="47"/>
      <c r="E1000" s="47"/>
      <c r="F1000" s="47"/>
    </row>
    <row r="1001" ht="19.5" customHeight="1" spans="1:6">
      <c r="A1001" s="46" t="s">
        <v>833</v>
      </c>
      <c r="B1001" s="42">
        <f t="shared" si="15"/>
        <v>0</v>
      </c>
      <c r="C1001" s="47"/>
      <c r="D1001" s="47"/>
      <c r="E1001" s="47"/>
      <c r="F1001" s="47"/>
    </row>
    <row r="1002" ht="19.5" customHeight="1" spans="1:6">
      <c r="A1002" s="44" t="s">
        <v>834</v>
      </c>
      <c r="B1002" s="42">
        <f t="shared" si="15"/>
        <v>1000</v>
      </c>
      <c r="C1002" s="45">
        <f>SUM(C1003:C1017)</f>
        <v>1000</v>
      </c>
      <c r="D1002" s="45">
        <f>SUM(D1003:D1017)</f>
        <v>0</v>
      </c>
      <c r="E1002" s="45">
        <f>SUM(E1003:E1017)</f>
        <v>0</v>
      </c>
      <c r="F1002" s="45">
        <f>SUM(F1003:F1017)</f>
        <v>0</v>
      </c>
    </row>
    <row r="1003" ht="19.5" customHeight="1" spans="1:6">
      <c r="A1003" s="46" t="s">
        <v>100</v>
      </c>
      <c r="B1003" s="42">
        <f t="shared" si="15"/>
        <v>0</v>
      </c>
      <c r="C1003" s="47"/>
      <c r="D1003" s="47"/>
      <c r="E1003" s="47"/>
      <c r="F1003" s="47"/>
    </row>
    <row r="1004" ht="19.5" customHeight="1" spans="1:6">
      <c r="A1004" s="46" t="s">
        <v>101</v>
      </c>
      <c r="B1004" s="42">
        <f t="shared" si="15"/>
        <v>0</v>
      </c>
      <c r="C1004" s="47"/>
      <c r="D1004" s="47"/>
      <c r="E1004" s="47"/>
      <c r="F1004" s="47"/>
    </row>
    <row r="1005" ht="19.5" customHeight="1" spans="1:6">
      <c r="A1005" s="46" t="s">
        <v>102</v>
      </c>
      <c r="B1005" s="42">
        <f t="shared" si="15"/>
        <v>0</v>
      </c>
      <c r="C1005" s="47"/>
      <c r="D1005" s="47"/>
      <c r="E1005" s="47"/>
      <c r="F1005" s="47"/>
    </row>
    <row r="1006" ht="19.5" customHeight="1" spans="1:6">
      <c r="A1006" s="46" t="s">
        <v>835</v>
      </c>
      <c r="B1006" s="42">
        <f t="shared" si="15"/>
        <v>0</v>
      </c>
      <c r="C1006" s="47"/>
      <c r="D1006" s="47"/>
      <c r="E1006" s="47"/>
      <c r="F1006" s="47"/>
    </row>
    <row r="1007" ht="19.5" customHeight="1" spans="1:6">
      <c r="A1007" s="46" t="s">
        <v>836</v>
      </c>
      <c r="B1007" s="42">
        <f t="shared" si="15"/>
        <v>1000</v>
      </c>
      <c r="C1007" s="47">
        <v>1000</v>
      </c>
      <c r="D1007" s="47"/>
      <c r="E1007" s="47"/>
      <c r="F1007" s="47"/>
    </row>
    <row r="1008" ht="19.5" customHeight="1" spans="1:6">
      <c r="A1008" s="46" t="s">
        <v>837</v>
      </c>
      <c r="B1008" s="42">
        <f t="shared" si="15"/>
        <v>0</v>
      </c>
      <c r="C1008" s="47"/>
      <c r="D1008" s="47"/>
      <c r="E1008" s="47"/>
      <c r="F1008" s="47"/>
    </row>
    <row r="1009" ht="19.5" customHeight="1" spans="1:6">
      <c r="A1009" s="46" t="s">
        <v>838</v>
      </c>
      <c r="B1009" s="42">
        <f t="shared" si="15"/>
        <v>0</v>
      </c>
      <c r="C1009" s="47"/>
      <c r="D1009" s="47"/>
      <c r="E1009" s="47"/>
      <c r="F1009" s="47"/>
    </row>
    <row r="1010" ht="19.5" customHeight="1" spans="1:6">
      <c r="A1010" s="46" t="s">
        <v>839</v>
      </c>
      <c r="B1010" s="42">
        <f t="shared" si="15"/>
        <v>0</v>
      </c>
      <c r="C1010" s="47"/>
      <c r="D1010" s="47"/>
      <c r="E1010" s="47"/>
      <c r="F1010" s="47"/>
    </row>
    <row r="1011" ht="19.5" customHeight="1" spans="1:6">
      <c r="A1011" s="46" t="s">
        <v>840</v>
      </c>
      <c r="B1011" s="42">
        <f t="shared" si="15"/>
        <v>0</v>
      </c>
      <c r="C1011" s="47"/>
      <c r="D1011" s="47"/>
      <c r="E1011" s="47"/>
      <c r="F1011" s="47"/>
    </row>
    <row r="1012" ht="19.5" customHeight="1" spans="1:6">
      <c r="A1012" s="46" t="s">
        <v>841</v>
      </c>
      <c r="B1012" s="42">
        <f t="shared" si="15"/>
        <v>0</v>
      </c>
      <c r="C1012" s="47"/>
      <c r="D1012" s="47"/>
      <c r="E1012" s="47"/>
      <c r="F1012" s="47"/>
    </row>
    <row r="1013" ht="19.5" customHeight="1" spans="1:6">
      <c r="A1013" s="46" t="s">
        <v>842</v>
      </c>
      <c r="B1013" s="42">
        <f t="shared" si="15"/>
        <v>0</v>
      </c>
      <c r="C1013" s="47"/>
      <c r="D1013" s="47"/>
      <c r="E1013" s="47"/>
      <c r="F1013" s="47"/>
    </row>
    <row r="1014" ht="19.5" customHeight="1" spans="1:6">
      <c r="A1014" s="46" t="s">
        <v>843</v>
      </c>
      <c r="B1014" s="42">
        <f t="shared" si="15"/>
        <v>0</v>
      </c>
      <c r="C1014" s="47"/>
      <c r="D1014" s="47"/>
      <c r="E1014" s="47"/>
      <c r="F1014" s="47"/>
    </row>
    <row r="1015" ht="19.5" customHeight="1" spans="1:6">
      <c r="A1015" s="46" t="s">
        <v>844</v>
      </c>
      <c r="B1015" s="42">
        <f t="shared" si="15"/>
        <v>0</v>
      </c>
      <c r="C1015" s="47"/>
      <c r="D1015" s="47"/>
      <c r="E1015" s="47"/>
      <c r="F1015" s="47"/>
    </row>
    <row r="1016" ht="19.5" customHeight="1" spans="1:6">
      <c r="A1016" s="46" t="s">
        <v>845</v>
      </c>
      <c r="B1016" s="42">
        <f t="shared" si="15"/>
        <v>0</v>
      </c>
      <c r="C1016" s="47"/>
      <c r="D1016" s="47"/>
      <c r="E1016" s="47"/>
      <c r="F1016" s="47"/>
    </row>
    <row r="1017" ht="19.5" customHeight="1" spans="1:6">
      <c r="A1017" s="46" t="s">
        <v>846</v>
      </c>
      <c r="B1017" s="42">
        <f t="shared" si="15"/>
        <v>0</v>
      </c>
      <c r="C1017" s="47"/>
      <c r="D1017" s="47"/>
      <c r="E1017" s="47"/>
      <c r="F1017" s="47"/>
    </row>
    <row r="1018" ht="19.5" customHeight="1" spans="1:6">
      <c r="A1018" s="44" t="s">
        <v>847</v>
      </c>
      <c r="B1018" s="42">
        <f t="shared" si="15"/>
        <v>0</v>
      </c>
      <c r="C1018" s="45">
        <f>SUM(C1019,C1020,C1021,C1022)</f>
        <v>0</v>
      </c>
      <c r="D1018" s="45">
        <f>SUM(D1019,D1020,D1021,D1022)</f>
        <v>0</v>
      </c>
      <c r="E1018" s="45">
        <f>SUM(E1019,E1020,E1021,E1022)</f>
        <v>0</v>
      </c>
      <c r="F1018" s="45">
        <f>SUM(F1019,F1020,F1021,F1022)</f>
        <v>0</v>
      </c>
    </row>
    <row r="1019" ht="19.5" customHeight="1" spans="1:6">
      <c r="A1019" s="46" t="s">
        <v>100</v>
      </c>
      <c r="B1019" s="42">
        <f t="shared" si="15"/>
        <v>0</v>
      </c>
      <c r="C1019" s="47"/>
      <c r="D1019" s="47"/>
      <c r="E1019" s="47"/>
      <c r="F1019" s="47"/>
    </row>
    <row r="1020" ht="19.5" customHeight="1" spans="1:6">
      <c r="A1020" s="46" t="s">
        <v>101</v>
      </c>
      <c r="B1020" s="42">
        <f t="shared" si="15"/>
        <v>0</v>
      </c>
      <c r="C1020" s="47"/>
      <c r="D1020" s="47"/>
      <c r="E1020" s="47"/>
      <c r="F1020" s="47"/>
    </row>
    <row r="1021" ht="19.5" customHeight="1" spans="1:6">
      <c r="A1021" s="46" t="s">
        <v>102</v>
      </c>
      <c r="B1021" s="42">
        <f t="shared" si="15"/>
        <v>0</v>
      </c>
      <c r="C1021" s="47"/>
      <c r="D1021" s="47"/>
      <c r="E1021" s="47"/>
      <c r="F1021" s="47"/>
    </row>
    <row r="1022" ht="19.5" customHeight="1" spans="1:6">
      <c r="A1022" s="46" t="s">
        <v>848</v>
      </c>
      <c r="B1022" s="42">
        <f t="shared" si="15"/>
        <v>0</v>
      </c>
      <c r="C1022" s="47"/>
      <c r="D1022" s="47"/>
      <c r="E1022" s="47"/>
      <c r="F1022" s="47"/>
    </row>
    <row r="1023" ht="19.5" customHeight="1" spans="1:6">
      <c r="A1023" s="44" t="s">
        <v>849</v>
      </c>
      <c r="B1023" s="42">
        <f t="shared" si="15"/>
        <v>0</v>
      </c>
      <c r="C1023" s="45">
        <f>SUM(C1024,C1025,C1026,C1027,C1028,C1029,C1030,C1031,C1032,C1033)</f>
        <v>0</v>
      </c>
      <c r="D1023" s="45">
        <f>SUM(D1024,D1025,D1026,D1027,D1028,D1029,D1030,D1031,D1032,D1033)</f>
        <v>0</v>
      </c>
      <c r="E1023" s="45">
        <f>SUM(E1024,E1025,E1026,E1027,E1028,E1029,E1030,E1031,E1032,E1033)</f>
        <v>0</v>
      </c>
      <c r="F1023" s="45">
        <f>SUM(F1024,F1025,F1026,F1027,F1028,F1029,F1030,F1031,F1032,F1033)</f>
        <v>0</v>
      </c>
    </row>
    <row r="1024" ht="19.5" customHeight="1" spans="1:6">
      <c r="A1024" s="46" t="s">
        <v>100</v>
      </c>
      <c r="B1024" s="42">
        <f t="shared" si="15"/>
        <v>0</v>
      </c>
      <c r="C1024" s="47"/>
      <c r="D1024" s="47"/>
      <c r="E1024" s="47"/>
      <c r="F1024" s="47"/>
    </row>
    <row r="1025" ht="19.5" customHeight="1" spans="1:6">
      <c r="A1025" s="46" t="s">
        <v>101</v>
      </c>
      <c r="B1025" s="42">
        <f t="shared" si="15"/>
        <v>0</v>
      </c>
      <c r="C1025" s="47"/>
      <c r="D1025" s="47"/>
      <c r="E1025" s="47"/>
      <c r="F1025" s="47"/>
    </row>
    <row r="1026" ht="19.5" customHeight="1" spans="1:6">
      <c r="A1026" s="46" t="s">
        <v>102</v>
      </c>
      <c r="B1026" s="42">
        <f t="shared" si="15"/>
        <v>0</v>
      </c>
      <c r="C1026" s="47"/>
      <c r="D1026" s="47"/>
      <c r="E1026" s="47"/>
      <c r="F1026" s="47"/>
    </row>
    <row r="1027" ht="19.5" customHeight="1" spans="1:6">
      <c r="A1027" s="46" t="s">
        <v>850</v>
      </c>
      <c r="B1027" s="42">
        <f t="shared" si="15"/>
        <v>0</v>
      </c>
      <c r="C1027" s="47"/>
      <c r="D1027" s="47"/>
      <c r="E1027" s="47"/>
      <c r="F1027" s="47"/>
    </row>
    <row r="1028" ht="19.5" customHeight="1" spans="1:6">
      <c r="A1028" s="46" t="s">
        <v>851</v>
      </c>
      <c r="B1028" s="42">
        <f t="shared" si="15"/>
        <v>0</v>
      </c>
      <c r="C1028" s="47"/>
      <c r="D1028" s="47"/>
      <c r="E1028" s="47"/>
      <c r="F1028" s="47"/>
    </row>
    <row r="1029" ht="19.5" customHeight="1" spans="1:6">
      <c r="A1029" s="46" t="s">
        <v>852</v>
      </c>
      <c r="B1029" s="42">
        <f t="shared" si="15"/>
        <v>0</v>
      </c>
      <c r="C1029" s="47"/>
      <c r="D1029" s="47"/>
      <c r="E1029" s="47"/>
      <c r="F1029" s="47"/>
    </row>
    <row r="1030" ht="19.5" customHeight="1" spans="1:6">
      <c r="A1030" s="46" t="s">
        <v>853</v>
      </c>
      <c r="B1030" s="42">
        <f t="shared" ref="B1030:B1093" si="16">C1030+D1030+E1030+F1030</f>
        <v>0</v>
      </c>
      <c r="C1030" s="47"/>
      <c r="D1030" s="47"/>
      <c r="E1030" s="47"/>
      <c r="F1030" s="47"/>
    </row>
    <row r="1031" ht="19.5" customHeight="1" spans="1:6">
      <c r="A1031" s="46" t="s">
        <v>854</v>
      </c>
      <c r="B1031" s="42">
        <f t="shared" si="16"/>
        <v>0</v>
      </c>
      <c r="C1031" s="47"/>
      <c r="D1031" s="47"/>
      <c r="E1031" s="47"/>
      <c r="F1031" s="47"/>
    </row>
    <row r="1032" ht="19.5" customHeight="1" spans="1:6">
      <c r="A1032" s="46" t="s">
        <v>109</v>
      </c>
      <c r="B1032" s="42">
        <f t="shared" si="16"/>
        <v>0</v>
      </c>
      <c r="C1032" s="47"/>
      <c r="D1032" s="47"/>
      <c r="E1032" s="47"/>
      <c r="F1032" s="47"/>
    </row>
    <row r="1033" ht="19.5" customHeight="1" spans="1:6">
      <c r="A1033" s="46" t="s">
        <v>855</v>
      </c>
      <c r="B1033" s="42">
        <f t="shared" si="16"/>
        <v>0</v>
      </c>
      <c r="C1033" s="47"/>
      <c r="D1033" s="47"/>
      <c r="E1033" s="47"/>
      <c r="F1033" s="47"/>
    </row>
    <row r="1034" ht="19.5" customHeight="1" spans="1:6">
      <c r="A1034" s="44" t="s">
        <v>856</v>
      </c>
      <c r="B1034" s="42">
        <f t="shared" si="16"/>
        <v>0</v>
      </c>
      <c r="C1034" s="45">
        <f>SUM(C1035,C1036,C1037,C1038,C1039,C1040)</f>
        <v>0</v>
      </c>
      <c r="D1034" s="45">
        <f>SUM(D1035,D1036,D1037,D1038,D1039,D1040)</f>
        <v>0</v>
      </c>
      <c r="E1034" s="45">
        <f>SUM(E1035,E1036,E1037,E1038,E1039,E1040)</f>
        <v>0</v>
      </c>
      <c r="F1034" s="45">
        <f>SUM(F1035,F1036,F1037,F1038,F1039,F1040)</f>
        <v>0</v>
      </c>
    </row>
    <row r="1035" ht="19.5" customHeight="1" spans="1:6">
      <c r="A1035" s="46" t="s">
        <v>100</v>
      </c>
      <c r="B1035" s="42">
        <f t="shared" si="16"/>
        <v>0</v>
      </c>
      <c r="C1035" s="47"/>
      <c r="D1035" s="47"/>
      <c r="E1035" s="47"/>
      <c r="F1035" s="47"/>
    </row>
    <row r="1036" ht="19.5" customHeight="1" spans="1:6">
      <c r="A1036" s="46" t="s">
        <v>101</v>
      </c>
      <c r="B1036" s="42">
        <f t="shared" si="16"/>
        <v>0</v>
      </c>
      <c r="C1036" s="47"/>
      <c r="D1036" s="47"/>
      <c r="E1036" s="47"/>
      <c r="F1036" s="47"/>
    </row>
    <row r="1037" ht="19.5" customHeight="1" spans="1:6">
      <c r="A1037" s="46" t="s">
        <v>102</v>
      </c>
      <c r="B1037" s="42">
        <f t="shared" si="16"/>
        <v>0</v>
      </c>
      <c r="C1037" s="47"/>
      <c r="D1037" s="47"/>
      <c r="E1037" s="47"/>
      <c r="F1037" s="47"/>
    </row>
    <row r="1038" ht="19.5" customHeight="1" spans="1:6">
      <c r="A1038" s="46" t="s">
        <v>857</v>
      </c>
      <c r="B1038" s="42">
        <f t="shared" si="16"/>
        <v>0</v>
      </c>
      <c r="C1038" s="47"/>
      <c r="D1038" s="47"/>
      <c r="E1038" s="47"/>
      <c r="F1038" s="47"/>
    </row>
    <row r="1039" ht="19.5" customHeight="1" spans="1:6">
      <c r="A1039" s="46" t="s">
        <v>858</v>
      </c>
      <c r="B1039" s="42">
        <f t="shared" si="16"/>
        <v>0</v>
      </c>
      <c r="C1039" s="47"/>
      <c r="D1039" s="47"/>
      <c r="E1039" s="47"/>
      <c r="F1039" s="47"/>
    </row>
    <row r="1040" ht="19.5" customHeight="1" spans="1:6">
      <c r="A1040" s="46" t="s">
        <v>859</v>
      </c>
      <c r="B1040" s="42">
        <f t="shared" si="16"/>
        <v>0</v>
      </c>
      <c r="C1040" s="47"/>
      <c r="D1040" s="47"/>
      <c r="E1040" s="47"/>
      <c r="F1040" s="47"/>
    </row>
    <row r="1041" ht="19.5" customHeight="1" spans="1:6">
      <c r="A1041" s="44" t="s">
        <v>860</v>
      </c>
      <c r="B1041" s="42">
        <f t="shared" si="16"/>
        <v>0</v>
      </c>
      <c r="C1041" s="45">
        <f>SUM(C1042,C1043,C1044,C1045,C1046,C1047,C1048)</f>
        <v>0</v>
      </c>
      <c r="D1041" s="45">
        <f>SUM(D1042,D1043,D1044,D1045,D1046,D1047,D1048)</f>
        <v>0</v>
      </c>
      <c r="E1041" s="45">
        <f>SUM(E1042,E1043,E1044,E1045,E1046,E1047,E1048)</f>
        <v>0</v>
      </c>
      <c r="F1041" s="45">
        <f>SUM(F1042,F1043,F1044,F1045,F1046,F1047,F1048)</f>
        <v>0</v>
      </c>
    </row>
    <row r="1042" ht="19.5" customHeight="1" spans="1:6">
      <c r="A1042" s="46" t="s">
        <v>100</v>
      </c>
      <c r="B1042" s="42">
        <f t="shared" si="16"/>
        <v>0</v>
      </c>
      <c r="C1042" s="47"/>
      <c r="D1042" s="47"/>
      <c r="E1042" s="47"/>
      <c r="F1042" s="47"/>
    </row>
    <row r="1043" ht="19.5" customHeight="1" spans="1:6">
      <c r="A1043" s="46" t="s">
        <v>101</v>
      </c>
      <c r="B1043" s="42">
        <f t="shared" si="16"/>
        <v>0</v>
      </c>
      <c r="C1043" s="47"/>
      <c r="D1043" s="47"/>
      <c r="E1043" s="47"/>
      <c r="F1043" s="47"/>
    </row>
    <row r="1044" ht="19.5" customHeight="1" spans="1:6">
      <c r="A1044" s="46" t="s">
        <v>102</v>
      </c>
      <c r="B1044" s="42">
        <f t="shared" si="16"/>
        <v>0</v>
      </c>
      <c r="C1044" s="47"/>
      <c r="D1044" s="47"/>
      <c r="E1044" s="47"/>
      <c r="F1044" s="47"/>
    </row>
    <row r="1045" ht="19.5" customHeight="1" spans="1:6">
      <c r="A1045" s="46" t="s">
        <v>861</v>
      </c>
      <c r="B1045" s="42">
        <f t="shared" si="16"/>
        <v>0</v>
      </c>
      <c r="C1045" s="47"/>
      <c r="D1045" s="47"/>
      <c r="E1045" s="47"/>
      <c r="F1045" s="47"/>
    </row>
    <row r="1046" ht="19.5" customHeight="1" spans="1:6">
      <c r="A1046" s="46" t="s">
        <v>862</v>
      </c>
      <c r="B1046" s="42">
        <f t="shared" si="16"/>
        <v>0</v>
      </c>
      <c r="C1046" s="47"/>
      <c r="D1046" s="47"/>
      <c r="E1046" s="47"/>
      <c r="F1046" s="47"/>
    </row>
    <row r="1047" ht="19.5" customHeight="1" spans="1:6">
      <c r="A1047" s="46" t="s">
        <v>863</v>
      </c>
      <c r="B1047" s="42">
        <f t="shared" si="16"/>
        <v>0</v>
      </c>
      <c r="C1047" s="47"/>
      <c r="D1047" s="47"/>
      <c r="E1047" s="47"/>
      <c r="F1047" s="47"/>
    </row>
    <row r="1048" ht="19.5" customHeight="1" spans="1:6">
      <c r="A1048" s="46" t="s">
        <v>864</v>
      </c>
      <c r="B1048" s="42">
        <f t="shared" si="16"/>
        <v>0</v>
      </c>
      <c r="C1048" s="47"/>
      <c r="D1048" s="47"/>
      <c r="E1048" s="47"/>
      <c r="F1048" s="47"/>
    </row>
    <row r="1049" ht="19.5" customHeight="1" spans="1:6">
      <c r="A1049" s="44" t="s">
        <v>865</v>
      </c>
      <c r="B1049" s="42">
        <f t="shared" si="16"/>
        <v>1178</v>
      </c>
      <c r="C1049" s="45">
        <f>SUM(C1050,C1051,C1052,C1053,C1054)</f>
        <v>0</v>
      </c>
      <c r="D1049" s="45">
        <f>SUM(D1050,D1051,D1052,D1053,D1054)</f>
        <v>0</v>
      </c>
      <c r="E1049" s="45">
        <f>SUM(E1050,E1051,E1052,E1053,E1054)</f>
        <v>1178</v>
      </c>
      <c r="F1049" s="45">
        <f>SUM(F1050,F1051,F1052,F1053,F1054)</f>
        <v>0</v>
      </c>
    </row>
    <row r="1050" ht="19.5" customHeight="1" spans="1:6">
      <c r="A1050" s="46" t="s">
        <v>866</v>
      </c>
      <c r="B1050" s="42">
        <f t="shared" si="16"/>
        <v>0</v>
      </c>
      <c r="C1050" s="47"/>
      <c r="D1050" s="47"/>
      <c r="E1050" s="47"/>
      <c r="F1050" s="47"/>
    </row>
    <row r="1051" ht="19.5" customHeight="1" spans="1:6">
      <c r="A1051" s="46" t="s">
        <v>867</v>
      </c>
      <c r="B1051" s="42">
        <f t="shared" si="16"/>
        <v>0</v>
      </c>
      <c r="C1051" s="47"/>
      <c r="D1051" s="47"/>
      <c r="E1051" s="47"/>
      <c r="F1051" s="47"/>
    </row>
    <row r="1052" ht="19.5" customHeight="1" spans="1:6">
      <c r="A1052" s="46" t="s">
        <v>868</v>
      </c>
      <c r="B1052" s="42">
        <f t="shared" si="16"/>
        <v>0</v>
      </c>
      <c r="C1052" s="47"/>
      <c r="D1052" s="47"/>
      <c r="E1052" s="47"/>
      <c r="F1052" s="47"/>
    </row>
    <row r="1053" ht="19.5" customHeight="1" spans="1:6">
      <c r="A1053" s="46" t="s">
        <v>869</v>
      </c>
      <c r="B1053" s="42">
        <f t="shared" si="16"/>
        <v>0</v>
      </c>
      <c r="C1053" s="47"/>
      <c r="D1053" s="47"/>
      <c r="E1053" s="47"/>
      <c r="F1053" s="47"/>
    </row>
    <row r="1054" ht="19.5" customHeight="1" spans="1:6">
      <c r="A1054" s="46" t="s">
        <v>870</v>
      </c>
      <c r="B1054" s="42">
        <f t="shared" si="16"/>
        <v>1178</v>
      </c>
      <c r="C1054" s="47"/>
      <c r="D1054" s="47"/>
      <c r="E1054" s="47">
        <v>1178</v>
      </c>
      <c r="F1054" s="47"/>
    </row>
    <row r="1055" ht="19.5" customHeight="1" spans="1:6">
      <c r="A1055" s="44" t="s">
        <v>80</v>
      </c>
      <c r="B1055" s="42">
        <f t="shared" si="16"/>
        <v>335</v>
      </c>
      <c r="C1055" s="45">
        <f>SUM(C1056,C1066,C1072)</f>
        <v>0</v>
      </c>
      <c r="D1055" s="45">
        <f>SUM(D1056,D1066,D1072)</f>
        <v>0</v>
      </c>
      <c r="E1055" s="45">
        <f>SUM(E1056,E1066,E1072)</f>
        <v>335</v>
      </c>
      <c r="F1055" s="45">
        <f>SUM(F1056,F1066,F1072)</f>
        <v>0</v>
      </c>
    </row>
    <row r="1056" ht="19.5" customHeight="1" spans="1:6">
      <c r="A1056" s="44" t="s">
        <v>871</v>
      </c>
      <c r="B1056" s="42">
        <f t="shared" si="16"/>
        <v>0</v>
      </c>
      <c r="C1056" s="45">
        <f>SUM(C1057,C1058,C1059,C1060,C1061,C1062,C1063,C1064,C1065)</f>
        <v>0</v>
      </c>
      <c r="D1056" s="45">
        <f>SUM(D1057,D1058,D1059,D1060,D1061,D1062,D1063,D1064,D1065)</f>
        <v>0</v>
      </c>
      <c r="E1056" s="45">
        <f>SUM(E1057,E1058,E1059,E1060,E1061,E1062,E1063,E1064,E1065)</f>
        <v>0</v>
      </c>
      <c r="F1056" s="45">
        <f>SUM(F1057,F1058,F1059,F1060,F1061,F1062,F1063,F1064,F1065)</f>
        <v>0</v>
      </c>
    </row>
    <row r="1057" ht="19.5" customHeight="1" spans="1:6">
      <c r="A1057" s="46" t="s">
        <v>100</v>
      </c>
      <c r="B1057" s="42">
        <f t="shared" si="16"/>
        <v>0</v>
      </c>
      <c r="C1057" s="47"/>
      <c r="D1057" s="47"/>
      <c r="E1057" s="47"/>
      <c r="F1057" s="47"/>
    </row>
    <row r="1058" ht="19.5" customHeight="1" spans="1:6">
      <c r="A1058" s="46" t="s">
        <v>101</v>
      </c>
      <c r="B1058" s="42">
        <f t="shared" si="16"/>
        <v>0</v>
      </c>
      <c r="C1058" s="47"/>
      <c r="D1058" s="47"/>
      <c r="E1058" s="47"/>
      <c r="F1058" s="47"/>
    </row>
    <row r="1059" ht="19.5" customHeight="1" spans="1:6">
      <c r="A1059" s="46" t="s">
        <v>102</v>
      </c>
      <c r="B1059" s="42">
        <f t="shared" si="16"/>
        <v>0</v>
      </c>
      <c r="C1059" s="47"/>
      <c r="D1059" s="47"/>
      <c r="E1059" s="47"/>
      <c r="F1059" s="47"/>
    </row>
    <row r="1060" ht="19.5" customHeight="1" spans="1:6">
      <c r="A1060" s="46" t="s">
        <v>872</v>
      </c>
      <c r="B1060" s="42">
        <f t="shared" si="16"/>
        <v>0</v>
      </c>
      <c r="C1060" s="47"/>
      <c r="D1060" s="47"/>
      <c r="E1060" s="47"/>
      <c r="F1060" s="47"/>
    </row>
    <row r="1061" ht="19.5" customHeight="1" spans="1:6">
      <c r="A1061" s="46" t="s">
        <v>873</v>
      </c>
      <c r="B1061" s="42">
        <f t="shared" si="16"/>
        <v>0</v>
      </c>
      <c r="C1061" s="47"/>
      <c r="D1061" s="47"/>
      <c r="E1061" s="47"/>
      <c r="F1061" s="47"/>
    </row>
    <row r="1062" ht="19.5" customHeight="1" spans="1:6">
      <c r="A1062" s="46" t="s">
        <v>874</v>
      </c>
      <c r="B1062" s="42">
        <f t="shared" si="16"/>
        <v>0</v>
      </c>
      <c r="C1062" s="47"/>
      <c r="D1062" s="47"/>
      <c r="E1062" s="47"/>
      <c r="F1062" s="47"/>
    </row>
    <row r="1063" ht="19.5" customHeight="1" spans="1:6">
      <c r="A1063" s="46" t="s">
        <v>875</v>
      </c>
      <c r="B1063" s="42">
        <f t="shared" si="16"/>
        <v>0</v>
      </c>
      <c r="C1063" s="47"/>
      <c r="D1063" s="47"/>
      <c r="E1063" s="47"/>
      <c r="F1063" s="47"/>
    </row>
    <row r="1064" ht="19.5" customHeight="1" spans="1:6">
      <c r="A1064" s="46" t="s">
        <v>109</v>
      </c>
      <c r="B1064" s="42">
        <f t="shared" si="16"/>
        <v>0</v>
      </c>
      <c r="C1064" s="47"/>
      <c r="D1064" s="47"/>
      <c r="E1064" s="47"/>
      <c r="F1064" s="47"/>
    </row>
    <row r="1065" ht="19.5" customHeight="1" spans="1:6">
      <c r="A1065" s="46" t="s">
        <v>876</v>
      </c>
      <c r="B1065" s="42">
        <f t="shared" si="16"/>
        <v>0</v>
      </c>
      <c r="C1065" s="47"/>
      <c r="D1065" s="47"/>
      <c r="E1065" s="47"/>
      <c r="F1065" s="47"/>
    </row>
    <row r="1066" ht="19.5" customHeight="1" spans="1:6">
      <c r="A1066" s="44" t="s">
        <v>877</v>
      </c>
      <c r="B1066" s="42">
        <f t="shared" si="16"/>
        <v>335</v>
      </c>
      <c r="C1066" s="45">
        <f>SUM(C1067,C1068,C1069,C1070,C1071)</f>
        <v>0</v>
      </c>
      <c r="D1066" s="45">
        <f>SUM(D1067,D1068,D1069,D1070,D1071)</f>
        <v>0</v>
      </c>
      <c r="E1066" s="45">
        <f>SUM(E1067,E1068,E1069,E1070,E1071)</f>
        <v>335</v>
      </c>
      <c r="F1066" s="45">
        <f>SUM(F1067,F1068,F1069,F1070,F1071)</f>
        <v>0</v>
      </c>
    </row>
    <row r="1067" ht="19.5" customHeight="1" spans="1:6">
      <c r="A1067" s="46" t="s">
        <v>100</v>
      </c>
      <c r="B1067" s="42">
        <f t="shared" si="16"/>
        <v>0</v>
      </c>
      <c r="C1067" s="47"/>
      <c r="D1067" s="47"/>
      <c r="E1067" s="47"/>
      <c r="F1067" s="47"/>
    </row>
    <row r="1068" ht="19.5" customHeight="1" spans="1:6">
      <c r="A1068" s="46" t="s">
        <v>101</v>
      </c>
      <c r="B1068" s="42">
        <f t="shared" si="16"/>
        <v>0</v>
      </c>
      <c r="C1068" s="47"/>
      <c r="D1068" s="47"/>
      <c r="E1068" s="47"/>
      <c r="F1068" s="47"/>
    </row>
    <row r="1069" ht="19.5" customHeight="1" spans="1:6">
      <c r="A1069" s="46" t="s">
        <v>102</v>
      </c>
      <c r="B1069" s="42">
        <f t="shared" si="16"/>
        <v>0</v>
      </c>
      <c r="C1069" s="47"/>
      <c r="D1069" s="47"/>
      <c r="E1069" s="47"/>
      <c r="F1069" s="47"/>
    </row>
    <row r="1070" ht="19.5" customHeight="1" spans="1:6">
      <c r="A1070" s="46" t="s">
        <v>878</v>
      </c>
      <c r="B1070" s="42">
        <f t="shared" si="16"/>
        <v>0</v>
      </c>
      <c r="C1070" s="47"/>
      <c r="D1070" s="47"/>
      <c r="E1070" s="47"/>
      <c r="F1070" s="47"/>
    </row>
    <row r="1071" ht="19.5" customHeight="1" spans="1:6">
      <c r="A1071" s="46" t="s">
        <v>879</v>
      </c>
      <c r="B1071" s="42">
        <f t="shared" si="16"/>
        <v>335</v>
      </c>
      <c r="C1071" s="47"/>
      <c r="D1071" s="47"/>
      <c r="E1071" s="48">
        <v>335</v>
      </c>
      <c r="F1071" s="47"/>
    </row>
    <row r="1072" ht="19.5" customHeight="1" spans="1:6">
      <c r="A1072" s="44" t="s">
        <v>880</v>
      </c>
      <c r="B1072" s="42">
        <f t="shared" si="16"/>
        <v>0</v>
      </c>
      <c r="C1072" s="45">
        <f>SUM(C1073,C1074)</f>
        <v>0</v>
      </c>
      <c r="D1072" s="45">
        <f>SUM(D1073,D1074)</f>
        <v>0</v>
      </c>
      <c r="E1072" s="45">
        <f>SUM(E1073,E1074)</f>
        <v>0</v>
      </c>
      <c r="F1072" s="45">
        <f>SUM(F1073,F1074)</f>
        <v>0</v>
      </c>
    </row>
    <row r="1073" ht="19.5" customHeight="1" spans="1:6">
      <c r="A1073" s="46" t="s">
        <v>881</v>
      </c>
      <c r="B1073" s="42">
        <f t="shared" si="16"/>
        <v>0</v>
      </c>
      <c r="C1073" s="47"/>
      <c r="D1073" s="47"/>
      <c r="E1073" s="47"/>
      <c r="F1073" s="47"/>
    </row>
    <row r="1074" ht="19.5" customHeight="1" spans="1:6">
      <c r="A1074" s="46" t="s">
        <v>882</v>
      </c>
      <c r="B1074" s="42">
        <f t="shared" si="16"/>
        <v>0</v>
      </c>
      <c r="C1074" s="47"/>
      <c r="D1074" s="47"/>
      <c r="E1074" s="47"/>
      <c r="F1074" s="47"/>
    </row>
    <row r="1075" ht="19.5" customHeight="1" spans="1:6">
      <c r="A1075" s="44" t="s">
        <v>81</v>
      </c>
      <c r="B1075" s="42">
        <f t="shared" si="16"/>
        <v>0</v>
      </c>
      <c r="C1075" s="45">
        <f>SUM(C1076,C1083,C1093,C1099,C1102)</f>
        <v>0</v>
      </c>
      <c r="D1075" s="45">
        <f>SUM(D1076,D1083,D1093,D1099,D1102)</f>
        <v>0</v>
      </c>
      <c r="E1075" s="45">
        <f>SUM(E1076,E1083,E1093,E1099,E1102)</f>
        <v>0</v>
      </c>
      <c r="F1075" s="45">
        <f>SUM(F1076,F1083,F1093,F1099,F1102)</f>
        <v>0</v>
      </c>
    </row>
    <row r="1076" ht="19.5" customHeight="1" spans="1:6">
      <c r="A1076" s="44" t="s">
        <v>883</v>
      </c>
      <c r="B1076" s="42">
        <f t="shared" si="16"/>
        <v>0</v>
      </c>
      <c r="C1076" s="45">
        <f>SUM(C1077,C1078,C1079,C1080,C1081,C1082)</f>
        <v>0</v>
      </c>
      <c r="D1076" s="45">
        <f>SUM(D1077,D1078,D1079,D1080,D1081,D1082)</f>
        <v>0</v>
      </c>
      <c r="E1076" s="45">
        <f>SUM(E1077,E1078,E1079,E1080,E1081,E1082)</f>
        <v>0</v>
      </c>
      <c r="F1076" s="45">
        <f>SUM(F1077,F1078,F1079,F1080,F1081,F1082)</f>
        <v>0</v>
      </c>
    </row>
    <row r="1077" ht="19.5" customHeight="1" spans="1:6">
      <c r="A1077" s="46" t="s">
        <v>100</v>
      </c>
      <c r="B1077" s="42">
        <f t="shared" si="16"/>
        <v>0</v>
      </c>
      <c r="C1077" s="47"/>
      <c r="D1077" s="47"/>
      <c r="E1077" s="47"/>
      <c r="F1077" s="47"/>
    </row>
    <row r="1078" ht="19.5" customHeight="1" spans="1:6">
      <c r="A1078" s="46" t="s">
        <v>101</v>
      </c>
      <c r="B1078" s="42">
        <f t="shared" si="16"/>
        <v>0</v>
      </c>
      <c r="C1078" s="47"/>
      <c r="D1078" s="47"/>
      <c r="E1078" s="47"/>
      <c r="F1078" s="47"/>
    </row>
    <row r="1079" ht="19.5" customHeight="1" spans="1:6">
      <c r="A1079" s="46" t="s">
        <v>102</v>
      </c>
      <c r="B1079" s="42">
        <f t="shared" si="16"/>
        <v>0</v>
      </c>
      <c r="C1079" s="47"/>
      <c r="D1079" s="47"/>
      <c r="E1079" s="47"/>
      <c r="F1079" s="47"/>
    </row>
    <row r="1080" ht="19.5" customHeight="1" spans="1:6">
      <c r="A1080" s="46" t="s">
        <v>884</v>
      </c>
      <c r="B1080" s="42">
        <f t="shared" si="16"/>
        <v>0</v>
      </c>
      <c r="C1080" s="47"/>
      <c r="D1080" s="47"/>
      <c r="E1080" s="47"/>
      <c r="F1080" s="47"/>
    </row>
    <row r="1081" ht="19.5" customHeight="1" spans="1:6">
      <c r="A1081" s="46" t="s">
        <v>109</v>
      </c>
      <c r="B1081" s="42">
        <f t="shared" si="16"/>
        <v>0</v>
      </c>
      <c r="C1081" s="47"/>
      <c r="D1081" s="47"/>
      <c r="E1081" s="47"/>
      <c r="F1081" s="47"/>
    </row>
    <row r="1082" ht="19.5" customHeight="1" spans="1:6">
      <c r="A1082" s="46" t="s">
        <v>885</v>
      </c>
      <c r="B1082" s="42">
        <f t="shared" si="16"/>
        <v>0</v>
      </c>
      <c r="C1082" s="47"/>
      <c r="D1082" s="47"/>
      <c r="E1082" s="47"/>
      <c r="F1082" s="47"/>
    </row>
    <row r="1083" ht="19.5" customHeight="1" spans="1:6">
      <c r="A1083" s="44" t="s">
        <v>886</v>
      </c>
      <c r="B1083" s="42">
        <f t="shared" si="16"/>
        <v>0</v>
      </c>
      <c r="C1083" s="45">
        <f>SUM(C1084,C1085,C1086,C1087,C1088,C1089,C1090,C1091,C1092)</f>
        <v>0</v>
      </c>
      <c r="D1083" s="45">
        <f>SUM(D1084,D1085,D1086,D1087,D1088,D1089,D1090,D1091,D1092)</f>
        <v>0</v>
      </c>
      <c r="E1083" s="45">
        <f>SUM(E1084,E1085,E1086,E1087,E1088,E1089,E1090,E1091,E1092)</f>
        <v>0</v>
      </c>
      <c r="F1083" s="45">
        <f>SUM(F1084,F1085,F1086,F1087,F1088,F1089,F1090,F1091,F1092)</f>
        <v>0</v>
      </c>
    </row>
    <row r="1084" ht="19.5" customHeight="1" spans="1:6">
      <c r="A1084" s="46" t="s">
        <v>887</v>
      </c>
      <c r="B1084" s="42">
        <f t="shared" si="16"/>
        <v>0</v>
      </c>
      <c r="C1084" s="47"/>
      <c r="D1084" s="47"/>
      <c r="E1084" s="47"/>
      <c r="F1084" s="47"/>
    </row>
    <row r="1085" ht="19.5" customHeight="1" spans="1:6">
      <c r="A1085" s="46" t="s">
        <v>888</v>
      </c>
      <c r="B1085" s="42">
        <f t="shared" si="16"/>
        <v>0</v>
      </c>
      <c r="C1085" s="47"/>
      <c r="D1085" s="47"/>
      <c r="E1085" s="47"/>
      <c r="F1085" s="47"/>
    </row>
    <row r="1086" ht="19.5" customHeight="1" spans="1:6">
      <c r="A1086" s="46" t="s">
        <v>889</v>
      </c>
      <c r="B1086" s="42">
        <f t="shared" si="16"/>
        <v>0</v>
      </c>
      <c r="C1086" s="47"/>
      <c r="D1086" s="47"/>
      <c r="E1086" s="47"/>
      <c r="F1086" s="47"/>
    </row>
    <row r="1087" ht="19.5" customHeight="1" spans="1:6">
      <c r="A1087" s="46" t="s">
        <v>890</v>
      </c>
      <c r="B1087" s="42">
        <f t="shared" si="16"/>
        <v>0</v>
      </c>
      <c r="C1087" s="47"/>
      <c r="D1087" s="47"/>
      <c r="E1087" s="47"/>
      <c r="F1087" s="47"/>
    </row>
    <row r="1088" ht="19.5" customHeight="1" spans="1:6">
      <c r="A1088" s="46" t="s">
        <v>891</v>
      </c>
      <c r="B1088" s="42">
        <f t="shared" si="16"/>
        <v>0</v>
      </c>
      <c r="C1088" s="47"/>
      <c r="D1088" s="47"/>
      <c r="E1088" s="47"/>
      <c r="F1088" s="47"/>
    </row>
    <row r="1089" ht="19.5" customHeight="1" spans="1:6">
      <c r="A1089" s="46" t="s">
        <v>892</v>
      </c>
      <c r="B1089" s="42">
        <f t="shared" si="16"/>
        <v>0</v>
      </c>
      <c r="C1089" s="47"/>
      <c r="D1089" s="47"/>
      <c r="E1089" s="47"/>
      <c r="F1089" s="47"/>
    </row>
    <row r="1090" ht="19.5" customHeight="1" spans="1:6">
      <c r="A1090" s="46" t="s">
        <v>893</v>
      </c>
      <c r="B1090" s="42">
        <f t="shared" si="16"/>
        <v>0</v>
      </c>
      <c r="C1090" s="47"/>
      <c r="D1090" s="47"/>
      <c r="E1090" s="47"/>
      <c r="F1090" s="47"/>
    </row>
    <row r="1091" ht="19.5" customHeight="1" spans="1:6">
      <c r="A1091" s="46" t="s">
        <v>894</v>
      </c>
      <c r="B1091" s="42">
        <f t="shared" si="16"/>
        <v>0</v>
      </c>
      <c r="C1091" s="47"/>
      <c r="D1091" s="47"/>
      <c r="E1091" s="47"/>
      <c r="F1091" s="47"/>
    </row>
    <row r="1092" ht="19.5" customHeight="1" spans="1:6">
      <c r="A1092" s="46" t="s">
        <v>895</v>
      </c>
      <c r="B1092" s="42">
        <f t="shared" si="16"/>
        <v>0</v>
      </c>
      <c r="C1092" s="47"/>
      <c r="D1092" s="47"/>
      <c r="E1092" s="47"/>
      <c r="F1092" s="47"/>
    </row>
    <row r="1093" ht="19.5" customHeight="1" spans="1:6">
      <c r="A1093" s="44" t="s">
        <v>896</v>
      </c>
      <c r="B1093" s="42">
        <f t="shared" si="16"/>
        <v>0</v>
      </c>
      <c r="C1093" s="45">
        <f>SUM(C1094,C1095,C1096,C1097,C1098)</f>
        <v>0</v>
      </c>
      <c r="D1093" s="45">
        <f>SUM(D1094,D1095,D1096,D1097,D1098)</f>
        <v>0</v>
      </c>
      <c r="E1093" s="45">
        <f>SUM(E1094,E1095,E1096,E1097,E1098)</f>
        <v>0</v>
      </c>
      <c r="F1093" s="45">
        <f>SUM(F1094,F1095,F1096,F1097,F1098)</f>
        <v>0</v>
      </c>
    </row>
    <row r="1094" ht="19.5" customHeight="1" spans="1:6">
      <c r="A1094" s="46" t="s">
        <v>897</v>
      </c>
      <c r="B1094" s="42">
        <f t="shared" ref="B1094:B1157" si="17">C1094+D1094+E1094+F1094</f>
        <v>0</v>
      </c>
      <c r="C1094" s="47"/>
      <c r="D1094" s="47"/>
      <c r="E1094" s="47"/>
      <c r="F1094" s="47"/>
    </row>
    <row r="1095" ht="19.5" customHeight="1" spans="1:6">
      <c r="A1095" s="46" t="s">
        <v>898</v>
      </c>
      <c r="B1095" s="42">
        <f t="shared" si="17"/>
        <v>0</v>
      </c>
      <c r="C1095" s="47"/>
      <c r="D1095" s="47"/>
      <c r="E1095" s="47"/>
      <c r="F1095" s="47"/>
    </row>
    <row r="1096" ht="19.5" customHeight="1" spans="1:6">
      <c r="A1096" s="46" t="s">
        <v>899</v>
      </c>
      <c r="B1096" s="42">
        <f t="shared" si="17"/>
        <v>0</v>
      </c>
      <c r="C1096" s="47"/>
      <c r="D1096" s="47"/>
      <c r="E1096" s="47"/>
      <c r="F1096" s="47"/>
    </row>
    <row r="1097" ht="19.5" customHeight="1" spans="1:6">
      <c r="A1097" s="46" t="s">
        <v>900</v>
      </c>
      <c r="B1097" s="42">
        <f t="shared" si="17"/>
        <v>0</v>
      </c>
      <c r="C1097" s="47"/>
      <c r="D1097" s="47"/>
      <c r="E1097" s="47"/>
      <c r="F1097" s="47"/>
    </row>
    <row r="1098" ht="19.5" customHeight="1" spans="1:6">
      <c r="A1098" s="46" t="s">
        <v>901</v>
      </c>
      <c r="B1098" s="42">
        <f t="shared" si="17"/>
        <v>0</v>
      </c>
      <c r="C1098" s="47"/>
      <c r="D1098" s="47"/>
      <c r="E1098" s="47"/>
      <c r="F1098" s="47"/>
    </row>
    <row r="1099" ht="19.5" customHeight="1" spans="1:6">
      <c r="A1099" s="44" t="s">
        <v>902</v>
      </c>
      <c r="B1099" s="42">
        <f t="shared" si="17"/>
        <v>0</v>
      </c>
      <c r="C1099" s="45">
        <f>SUM(C1100,C1101)</f>
        <v>0</v>
      </c>
      <c r="D1099" s="45">
        <f>SUM(D1100,D1101)</f>
        <v>0</v>
      </c>
      <c r="E1099" s="45">
        <f>SUM(E1100,E1101)</f>
        <v>0</v>
      </c>
      <c r="F1099" s="45">
        <f>SUM(F1100,F1101)</f>
        <v>0</v>
      </c>
    </row>
    <row r="1100" ht="19.5" customHeight="1" spans="1:6">
      <c r="A1100" s="46" t="s">
        <v>903</v>
      </c>
      <c r="B1100" s="42">
        <f t="shared" si="17"/>
        <v>0</v>
      </c>
      <c r="C1100" s="47"/>
      <c r="D1100" s="47"/>
      <c r="E1100" s="47"/>
      <c r="F1100" s="47"/>
    </row>
    <row r="1101" ht="19.5" customHeight="1" spans="1:6">
      <c r="A1101" s="46" t="s">
        <v>904</v>
      </c>
      <c r="B1101" s="42">
        <f t="shared" si="17"/>
        <v>0</v>
      </c>
      <c r="C1101" s="47"/>
      <c r="D1101" s="47"/>
      <c r="E1101" s="47"/>
      <c r="F1101" s="47"/>
    </row>
    <row r="1102" ht="19.5" customHeight="1" spans="1:6">
      <c r="A1102" s="44" t="s">
        <v>905</v>
      </c>
      <c r="B1102" s="42">
        <f t="shared" si="17"/>
        <v>0</v>
      </c>
      <c r="C1102" s="45">
        <f>SUM(C1103,C1104)</f>
        <v>0</v>
      </c>
      <c r="D1102" s="45">
        <f>SUM(D1103,D1104)</f>
        <v>0</v>
      </c>
      <c r="E1102" s="45">
        <f>SUM(E1103,E1104)</f>
        <v>0</v>
      </c>
      <c r="F1102" s="45">
        <f>SUM(F1103,F1104)</f>
        <v>0</v>
      </c>
    </row>
    <row r="1103" ht="19.5" customHeight="1" spans="1:6">
      <c r="A1103" s="46" t="s">
        <v>906</v>
      </c>
      <c r="B1103" s="42">
        <f t="shared" si="17"/>
        <v>0</v>
      </c>
      <c r="C1103" s="47"/>
      <c r="D1103" s="47"/>
      <c r="E1103" s="47"/>
      <c r="F1103" s="47"/>
    </row>
    <row r="1104" ht="19.5" customHeight="1" spans="1:6">
      <c r="A1104" s="46" t="s">
        <v>907</v>
      </c>
      <c r="B1104" s="42">
        <f t="shared" si="17"/>
        <v>0</v>
      </c>
      <c r="C1104" s="47"/>
      <c r="D1104" s="47"/>
      <c r="E1104" s="47"/>
      <c r="F1104" s="47"/>
    </row>
    <row r="1105" ht="19.5" customHeight="1" spans="1:6">
      <c r="A1105" s="44" t="s">
        <v>82</v>
      </c>
      <c r="B1105" s="42">
        <f t="shared" si="17"/>
        <v>0</v>
      </c>
      <c r="C1105" s="45">
        <f>SUM(C1106,C1107,C1108,C1109,C1110,C1111,C1112,C1113,C1114)</f>
        <v>0</v>
      </c>
      <c r="D1105" s="45">
        <f>SUM(D1106,D1107,D1108,D1109,D1110,D1111,D1112,D1113,D1114)</f>
        <v>0</v>
      </c>
      <c r="E1105" s="45">
        <f>SUM(E1106,E1107,E1108,E1109,E1110,E1111,E1112,E1113,E1114)</f>
        <v>0</v>
      </c>
      <c r="F1105" s="45">
        <f>SUM(F1106,F1107,F1108,F1109,F1110,F1111,F1112,F1113,F1114)</f>
        <v>0</v>
      </c>
    </row>
    <row r="1106" ht="19.5" customHeight="1" spans="1:6">
      <c r="A1106" s="44" t="s">
        <v>908</v>
      </c>
      <c r="B1106" s="42">
        <f t="shared" si="17"/>
        <v>0</v>
      </c>
      <c r="C1106" s="47"/>
      <c r="D1106" s="47"/>
      <c r="E1106" s="47"/>
      <c r="F1106" s="47"/>
    </row>
    <row r="1107" ht="19.5" customHeight="1" spans="1:6">
      <c r="A1107" s="44" t="s">
        <v>909</v>
      </c>
      <c r="B1107" s="42">
        <f t="shared" si="17"/>
        <v>0</v>
      </c>
      <c r="C1107" s="47"/>
      <c r="D1107" s="47"/>
      <c r="E1107" s="47"/>
      <c r="F1107" s="47"/>
    </row>
    <row r="1108" ht="19.5" customHeight="1" spans="1:6">
      <c r="A1108" s="44" t="s">
        <v>910</v>
      </c>
      <c r="B1108" s="42">
        <f t="shared" si="17"/>
        <v>0</v>
      </c>
      <c r="C1108" s="47"/>
      <c r="D1108" s="47"/>
      <c r="E1108" s="47"/>
      <c r="F1108" s="47"/>
    </row>
    <row r="1109" ht="19.5" customHeight="1" spans="1:6">
      <c r="A1109" s="44" t="s">
        <v>911</v>
      </c>
      <c r="B1109" s="42">
        <f t="shared" si="17"/>
        <v>0</v>
      </c>
      <c r="C1109" s="47"/>
      <c r="D1109" s="47"/>
      <c r="E1109" s="47"/>
      <c r="F1109" s="47"/>
    </row>
    <row r="1110" ht="19.5" customHeight="1" spans="1:6">
      <c r="A1110" s="44" t="s">
        <v>912</v>
      </c>
      <c r="B1110" s="42">
        <f t="shared" si="17"/>
        <v>0</v>
      </c>
      <c r="C1110" s="47"/>
      <c r="D1110" s="47"/>
      <c r="E1110" s="47"/>
      <c r="F1110" s="47"/>
    </row>
    <row r="1111" ht="19.5" customHeight="1" spans="1:6">
      <c r="A1111" s="44" t="s">
        <v>697</v>
      </c>
      <c r="B1111" s="42">
        <f t="shared" si="17"/>
        <v>0</v>
      </c>
      <c r="C1111" s="47"/>
      <c r="D1111" s="47"/>
      <c r="E1111" s="47"/>
      <c r="F1111" s="47"/>
    </row>
    <row r="1112" ht="19.5" customHeight="1" spans="1:6">
      <c r="A1112" s="44" t="s">
        <v>913</v>
      </c>
      <c r="B1112" s="42">
        <f t="shared" si="17"/>
        <v>0</v>
      </c>
      <c r="C1112" s="47"/>
      <c r="D1112" s="47"/>
      <c r="E1112" s="47"/>
      <c r="F1112" s="47"/>
    </row>
    <row r="1113" ht="19.5" customHeight="1" spans="1:6">
      <c r="A1113" s="44" t="s">
        <v>914</v>
      </c>
      <c r="B1113" s="42">
        <f t="shared" si="17"/>
        <v>0</v>
      </c>
      <c r="C1113" s="47"/>
      <c r="D1113" s="47"/>
      <c r="E1113" s="47"/>
      <c r="F1113" s="47"/>
    </row>
    <row r="1114" ht="19.5" customHeight="1" spans="1:6">
      <c r="A1114" s="44" t="s">
        <v>915</v>
      </c>
      <c r="B1114" s="42">
        <f t="shared" si="17"/>
        <v>0</v>
      </c>
      <c r="C1114" s="47"/>
      <c r="D1114" s="47"/>
      <c r="E1114" s="47"/>
      <c r="F1114" s="47"/>
    </row>
    <row r="1115" ht="19.5" customHeight="1" spans="1:6">
      <c r="A1115" s="44" t="s">
        <v>83</v>
      </c>
      <c r="B1115" s="42">
        <f t="shared" si="17"/>
        <v>529</v>
      </c>
      <c r="C1115" s="45">
        <f>SUM(C1116,C1143,C1158)</f>
        <v>94</v>
      </c>
      <c r="D1115" s="45">
        <f>SUM(D1116,D1143,D1158)</f>
        <v>0</v>
      </c>
      <c r="E1115" s="45">
        <f>SUM(E1116,E1143,E1158)</f>
        <v>0</v>
      </c>
      <c r="F1115" s="45">
        <f>SUM(F1116,F1143,F1158)</f>
        <v>435</v>
      </c>
    </row>
    <row r="1116" ht="19.5" customHeight="1" spans="1:6">
      <c r="A1116" s="44" t="s">
        <v>916</v>
      </c>
      <c r="B1116" s="42">
        <f t="shared" si="17"/>
        <v>529</v>
      </c>
      <c r="C1116" s="45">
        <f>SUM(C1117,C1118,C1119,C1120,C1121,C1122,C1123,C1124,C1125,C1126,C1127,C1128,C1129,C1130,C1131,C1132,C1133,C1134,C1135,C1136,C1137,C1138,C1139,C1140,C1141,C1142)</f>
        <v>94</v>
      </c>
      <c r="D1116" s="45">
        <f>SUM(D1117,D1118,D1119,D1120,D1121,D1122,D1123,D1124,D1125,D1126,D1127,D1128,D1129,D1130,D1131,D1132,D1133,D1134,D1135,D1136,D1137,D1138,D1139,D1140,D1141,D1142)</f>
        <v>0</v>
      </c>
      <c r="E1116" s="45">
        <f>SUM(E1117,E1118,E1119,E1120,E1121,E1122,E1123,E1124,E1125,E1126,E1127,E1128,E1129,E1130,E1131,E1132,E1133,E1134,E1135,E1136,E1137,E1138,E1139,E1140,E1141,E1142)</f>
        <v>0</v>
      </c>
      <c r="F1116" s="45">
        <f>SUM(F1117,F1118,F1119,F1120,F1121,F1122,F1123,F1124,F1125,F1126,F1127,F1128,F1129,F1130,F1131,F1132,F1133,F1134,F1135,F1136,F1137,F1138,F1139,F1140,F1141,F1142)</f>
        <v>435</v>
      </c>
    </row>
    <row r="1117" ht="19.5" customHeight="1" spans="1:6">
      <c r="A1117" s="46" t="s">
        <v>100</v>
      </c>
      <c r="B1117" s="42">
        <f t="shared" si="17"/>
        <v>0</v>
      </c>
      <c r="C1117" s="47"/>
      <c r="D1117" s="47"/>
      <c r="E1117" s="47"/>
      <c r="F1117" s="47"/>
    </row>
    <row r="1118" ht="19.5" customHeight="1" spans="1:6">
      <c r="A1118" s="46" t="s">
        <v>101</v>
      </c>
      <c r="B1118" s="42">
        <f t="shared" si="17"/>
        <v>94</v>
      </c>
      <c r="C1118" s="47">
        <v>94</v>
      </c>
      <c r="D1118" s="47"/>
      <c r="E1118" s="47"/>
      <c r="F1118" s="47"/>
    </row>
    <row r="1119" ht="19.5" customHeight="1" spans="1:6">
      <c r="A1119" s="46" t="s">
        <v>102</v>
      </c>
      <c r="B1119" s="42">
        <f t="shared" si="17"/>
        <v>0</v>
      </c>
      <c r="C1119" s="47"/>
      <c r="D1119" s="47"/>
      <c r="E1119" s="47"/>
      <c r="F1119" s="47"/>
    </row>
    <row r="1120" ht="19.5" customHeight="1" spans="1:6">
      <c r="A1120" s="46" t="s">
        <v>917</v>
      </c>
      <c r="B1120" s="42">
        <f t="shared" si="17"/>
        <v>0</v>
      </c>
      <c r="C1120" s="47"/>
      <c r="D1120" s="47"/>
      <c r="E1120" s="47"/>
      <c r="F1120" s="47"/>
    </row>
    <row r="1121" ht="19.5" customHeight="1" spans="1:6">
      <c r="A1121" s="46" t="s">
        <v>918</v>
      </c>
      <c r="B1121" s="42">
        <f t="shared" si="17"/>
        <v>435</v>
      </c>
      <c r="C1121" s="47"/>
      <c r="D1121" s="47"/>
      <c r="E1121" s="47"/>
      <c r="F1121" s="47">
        <v>435</v>
      </c>
    </row>
    <row r="1122" ht="19.5" customHeight="1" spans="1:6">
      <c r="A1122" s="46" t="s">
        <v>919</v>
      </c>
      <c r="B1122" s="42">
        <f t="shared" si="17"/>
        <v>0</v>
      </c>
      <c r="C1122" s="47"/>
      <c r="D1122" s="47"/>
      <c r="E1122" s="47"/>
      <c r="F1122" s="47"/>
    </row>
    <row r="1123" ht="19.5" customHeight="1" spans="1:6">
      <c r="A1123" s="46" t="s">
        <v>920</v>
      </c>
      <c r="B1123" s="42">
        <f t="shared" si="17"/>
        <v>0</v>
      </c>
      <c r="C1123" s="47"/>
      <c r="D1123" s="47"/>
      <c r="E1123" s="47"/>
      <c r="F1123" s="47"/>
    </row>
    <row r="1124" ht="19.5" customHeight="1" spans="1:6">
      <c r="A1124" s="46" t="s">
        <v>921</v>
      </c>
      <c r="B1124" s="42">
        <f t="shared" si="17"/>
        <v>0</v>
      </c>
      <c r="C1124" s="47"/>
      <c r="D1124" s="47"/>
      <c r="E1124" s="47"/>
      <c r="F1124" s="47"/>
    </row>
    <row r="1125" ht="19.5" customHeight="1" spans="1:6">
      <c r="A1125" s="46" t="s">
        <v>922</v>
      </c>
      <c r="B1125" s="42">
        <f t="shared" si="17"/>
        <v>0</v>
      </c>
      <c r="C1125" s="47"/>
      <c r="D1125" s="47"/>
      <c r="E1125" s="47"/>
      <c r="F1125" s="47"/>
    </row>
    <row r="1126" ht="19.5" customHeight="1" spans="1:6">
      <c r="A1126" s="46" t="s">
        <v>923</v>
      </c>
      <c r="B1126" s="42">
        <f t="shared" si="17"/>
        <v>0</v>
      </c>
      <c r="C1126" s="47"/>
      <c r="D1126" s="47"/>
      <c r="E1126" s="47"/>
      <c r="F1126" s="47"/>
    </row>
    <row r="1127" ht="19.5" customHeight="1" spans="1:6">
      <c r="A1127" s="46" t="s">
        <v>924</v>
      </c>
      <c r="B1127" s="42">
        <f t="shared" si="17"/>
        <v>0</v>
      </c>
      <c r="C1127" s="47"/>
      <c r="D1127" s="47"/>
      <c r="E1127" s="47"/>
      <c r="F1127" s="47"/>
    </row>
    <row r="1128" ht="19.5" customHeight="1" spans="1:6">
      <c r="A1128" s="46" t="s">
        <v>925</v>
      </c>
      <c r="B1128" s="42">
        <f t="shared" si="17"/>
        <v>0</v>
      </c>
      <c r="C1128" s="47"/>
      <c r="D1128" s="47"/>
      <c r="E1128" s="47"/>
      <c r="F1128" s="47"/>
    </row>
    <row r="1129" ht="19.5" customHeight="1" spans="1:6">
      <c r="A1129" s="46" t="s">
        <v>926</v>
      </c>
      <c r="B1129" s="42">
        <f t="shared" si="17"/>
        <v>0</v>
      </c>
      <c r="C1129" s="47"/>
      <c r="D1129" s="47"/>
      <c r="E1129" s="47"/>
      <c r="F1129" s="47"/>
    </row>
    <row r="1130" ht="19.5" customHeight="1" spans="1:6">
      <c r="A1130" s="46" t="s">
        <v>927</v>
      </c>
      <c r="B1130" s="42">
        <f t="shared" si="17"/>
        <v>0</v>
      </c>
      <c r="C1130" s="47"/>
      <c r="D1130" s="47"/>
      <c r="E1130" s="47"/>
      <c r="F1130" s="47"/>
    </row>
    <row r="1131" ht="19.5" customHeight="1" spans="1:6">
      <c r="A1131" s="46" t="s">
        <v>928</v>
      </c>
      <c r="B1131" s="42">
        <f t="shared" si="17"/>
        <v>0</v>
      </c>
      <c r="C1131" s="47"/>
      <c r="D1131" s="47"/>
      <c r="E1131" s="47"/>
      <c r="F1131" s="47"/>
    </row>
    <row r="1132" ht="19.5" customHeight="1" spans="1:6">
      <c r="A1132" s="46" t="s">
        <v>929</v>
      </c>
      <c r="B1132" s="42">
        <f t="shared" si="17"/>
        <v>0</v>
      </c>
      <c r="C1132" s="47"/>
      <c r="D1132" s="47"/>
      <c r="E1132" s="47"/>
      <c r="F1132" s="47"/>
    </row>
    <row r="1133" ht="19.5" customHeight="1" spans="1:6">
      <c r="A1133" s="46" t="s">
        <v>930</v>
      </c>
      <c r="B1133" s="42">
        <f t="shared" si="17"/>
        <v>0</v>
      </c>
      <c r="C1133" s="47"/>
      <c r="D1133" s="47"/>
      <c r="E1133" s="47"/>
      <c r="F1133" s="47"/>
    </row>
    <row r="1134" ht="19.5" customHeight="1" spans="1:6">
      <c r="A1134" s="46" t="s">
        <v>931</v>
      </c>
      <c r="B1134" s="42">
        <f t="shared" si="17"/>
        <v>0</v>
      </c>
      <c r="C1134" s="47"/>
      <c r="D1134" s="47"/>
      <c r="E1134" s="47"/>
      <c r="F1134" s="47"/>
    </row>
    <row r="1135" ht="19.5" customHeight="1" spans="1:6">
      <c r="A1135" s="46" t="s">
        <v>932</v>
      </c>
      <c r="B1135" s="42">
        <f t="shared" si="17"/>
        <v>0</v>
      </c>
      <c r="C1135" s="47"/>
      <c r="D1135" s="47"/>
      <c r="E1135" s="47"/>
      <c r="F1135" s="47"/>
    </row>
    <row r="1136" ht="19.5" customHeight="1" spans="1:6">
      <c r="A1136" s="46" t="s">
        <v>933</v>
      </c>
      <c r="B1136" s="42">
        <f t="shared" si="17"/>
        <v>0</v>
      </c>
      <c r="C1136" s="47"/>
      <c r="D1136" s="47"/>
      <c r="E1136" s="47"/>
      <c r="F1136" s="47"/>
    </row>
    <row r="1137" ht="19.5" customHeight="1" spans="1:6">
      <c r="A1137" s="46" t="s">
        <v>934</v>
      </c>
      <c r="B1137" s="42">
        <f t="shared" si="17"/>
        <v>0</v>
      </c>
      <c r="C1137" s="47"/>
      <c r="D1137" s="47"/>
      <c r="E1137" s="47"/>
      <c r="F1137" s="47"/>
    </row>
    <row r="1138" ht="19.5" customHeight="1" spans="1:6">
      <c r="A1138" s="46" t="s">
        <v>935</v>
      </c>
      <c r="B1138" s="42">
        <f t="shared" si="17"/>
        <v>0</v>
      </c>
      <c r="C1138" s="47"/>
      <c r="D1138" s="47"/>
      <c r="E1138" s="47"/>
      <c r="F1138" s="47"/>
    </row>
    <row r="1139" ht="19.5" customHeight="1" spans="1:6">
      <c r="A1139" s="46" t="s">
        <v>936</v>
      </c>
      <c r="B1139" s="42">
        <f t="shared" si="17"/>
        <v>0</v>
      </c>
      <c r="C1139" s="47"/>
      <c r="D1139" s="47"/>
      <c r="E1139" s="47"/>
      <c r="F1139" s="47"/>
    </row>
    <row r="1140" ht="19.5" customHeight="1" spans="1:6">
      <c r="A1140" s="46" t="s">
        <v>937</v>
      </c>
      <c r="B1140" s="42">
        <f t="shared" si="17"/>
        <v>0</v>
      </c>
      <c r="C1140" s="47"/>
      <c r="D1140" s="47"/>
      <c r="E1140" s="47"/>
      <c r="F1140" s="47"/>
    </row>
    <row r="1141" ht="19.5" customHeight="1" spans="1:6">
      <c r="A1141" s="46" t="s">
        <v>109</v>
      </c>
      <c r="B1141" s="42">
        <f t="shared" si="17"/>
        <v>0</v>
      </c>
      <c r="C1141" s="47"/>
      <c r="D1141" s="47"/>
      <c r="E1141" s="47"/>
      <c r="F1141" s="47"/>
    </row>
    <row r="1142" ht="19.5" customHeight="1" spans="1:6">
      <c r="A1142" s="46" t="s">
        <v>938</v>
      </c>
      <c r="B1142" s="42">
        <f t="shared" si="17"/>
        <v>0</v>
      </c>
      <c r="C1142" s="47"/>
      <c r="D1142" s="47"/>
      <c r="E1142" s="47"/>
      <c r="F1142" s="47"/>
    </row>
    <row r="1143" ht="19.5" customHeight="1" spans="1:6">
      <c r="A1143" s="44" t="s">
        <v>939</v>
      </c>
      <c r="B1143" s="42">
        <f t="shared" si="17"/>
        <v>0</v>
      </c>
      <c r="C1143" s="45">
        <f>SUM(C1144,C1145,C1146,C1147,C1148,C1149,C1150,C1151,C1152,C1153,C1154,C1155,C1156,C1157)</f>
        <v>0</v>
      </c>
      <c r="D1143" s="45">
        <f>SUM(D1144,D1145,D1146,D1147,D1148,D1149,D1150,D1151,D1152,D1153,D1154,D1155,D1156,D1157)</f>
        <v>0</v>
      </c>
      <c r="E1143" s="45">
        <f>SUM(E1144,E1145,E1146,E1147,E1148,E1149,E1150,E1151,E1152,E1153,E1154,E1155,E1156,E1157)</f>
        <v>0</v>
      </c>
      <c r="F1143" s="45">
        <f>SUM(F1144,F1145,F1146,F1147,F1148,F1149,F1150,F1151,F1152,F1153,F1154,F1155,F1156,F1157)</f>
        <v>0</v>
      </c>
    </row>
    <row r="1144" ht="19.5" customHeight="1" spans="1:6">
      <c r="A1144" s="46" t="s">
        <v>100</v>
      </c>
      <c r="B1144" s="42">
        <f t="shared" si="17"/>
        <v>0</v>
      </c>
      <c r="C1144" s="47"/>
      <c r="D1144" s="47"/>
      <c r="E1144" s="47"/>
      <c r="F1144" s="47"/>
    </row>
    <row r="1145" ht="19.5" customHeight="1" spans="1:6">
      <c r="A1145" s="46" t="s">
        <v>101</v>
      </c>
      <c r="B1145" s="42">
        <f t="shared" si="17"/>
        <v>0</v>
      </c>
      <c r="C1145" s="47"/>
      <c r="D1145" s="47"/>
      <c r="E1145" s="47"/>
      <c r="F1145" s="47"/>
    </row>
    <row r="1146" ht="19.5" customHeight="1" spans="1:6">
      <c r="A1146" s="46" t="s">
        <v>102</v>
      </c>
      <c r="B1146" s="42">
        <f t="shared" si="17"/>
        <v>0</v>
      </c>
      <c r="C1146" s="47"/>
      <c r="D1146" s="47"/>
      <c r="E1146" s="47"/>
      <c r="F1146" s="47"/>
    </row>
    <row r="1147" ht="19.5" customHeight="1" spans="1:6">
      <c r="A1147" s="46" t="s">
        <v>940</v>
      </c>
      <c r="B1147" s="42">
        <f t="shared" si="17"/>
        <v>0</v>
      </c>
      <c r="C1147" s="47"/>
      <c r="D1147" s="47"/>
      <c r="E1147" s="47"/>
      <c r="F1147" s="47"/>
    </row>
    <row r="1148" ht="19.5" customHeight="1" spans="1:6">
      <c r="A1148" s="46" t="s">
        <v>941</v>
      </c>
      <c r="B1148" s="42">
        <f t="shared" si="17"/>
        <v>0</v>
      </c>
      <c r="C1148" s="47"/>
      <c r="D1148" s="47"/>
      <c r="E1148" s="47"/>
      <c r="F1148" s="47"/>
    </row>
    <row r="1149" ht="19.5" customHeight="1" spans="1:6">
      <c r="A1149" s="46" t="s">
        <v>942</v>
      </c>
      <c r="B1149" s="42">
        <f t="shared" si="17"/>
        <v>0</v>
      </c>
      <c r="C1149" s="47"/>
      <c r="D1149" s="47"/>
      <c r="E1149" s="47"/>
      <c r="F1149" s="47"/>
    </row>
    <row r="1150" ht="19.5" customHeight="1" spans="1:6">
      <c r="A1150" s="46" t="s">
        <v>943</v>
      </c>
      <c r="B1150" s="42">
        <f t="shared" si="17"/>
        <v>0</v>
      </c>
      <c r="C1150" s="47"/>
      <c r="D1150" s="47"/>
      <c r="E1150" s="47"/>
      <c r="F1150" s="47"/>
    </row>
    <row r="1151" ht="19.5" customHeight="1" spans="1:6">
      <c r="A1151" s="46" t="s">
        <v>944</v>
      </c>
      <c r="B1151" s="42">
        <f t="shared" si="17"/>
        <v>0</v>
      </c>
      <c r="C1151" s="47"/>
      <c r="D1151" s="47"/>
      <c r="E1151" s="47"/>
      <c r="F1151" s="47"/>
    </row>
    <row r="1152" ht="19.5" customHeight="1" spans="1:6">
      <c r="A1152" s="46" t="s">
        <v>945</v>
      </c>
      <c r="B1152" s="42">
        <f t="shared" si="17"/>
        <v>0</v>
      </c>
      <c r="C1152" s="47"/>
      <c r="D1152" s="47"/>
      <c r="E1152" s="47"/>
      <c r="F1152" s="47"/>
    </row>
    <row r="1153" ht="19.5" customHeight="1" spans="1:6">
      <c r="A1153" s="46" t="s">
        <v>946</v>
      </c>
      <c r="B1153" s="42">
        <f t="shared" si="17"/>
        <v>0</v>
      </c>
      <c r="C1153" s="47"/>
      <c r="D1153" s="47"/>
      <c r="E1153" s="47"/>
      <c r="F1153" s="47"/>
    </row>
    <row r="1154" ht="19.5" customHeight="1" spans="1:6">
      <c r="A1154" s="46" t="s">
        <v>947</v>
      </c>
      <c r="B1154" s="42">
        <f t="shared" si="17"/>
        <v>0</v>
      </c>
      <c r="C1154" s="47"/>
      <c r="D1154" s="47"/>
      <c r="E1154" s="47"/>
      <c r="F1154" s="47"/>
    </row>
    <row r="1155" ht="19.5" customHeight="1" spans="1:6">
      <c r="A1155" s="46" t="s">
        <v>948</v>
      </c>
      <c r="B1155" s="42">
        <f t="shared" si="17"/>
        <v>0</v>
      </c>
      <c r="C1155" s="47"/>
      <c r="D1155" s="47"/>
      <c r="E1155" s="47"/>
      <c r="F1155" s="47"/>
    </row>
    <row r="1156" ht="19.5" customHeight="1" spans="1:6">
      <c r="A1156" s="46" t="s">
        <v>949</v>
      </c>
      <c r="B1156" s="42">
        <f t="shared" si="17"/>
        <v>0</v>
      </c>
      <c r="C1156" s="47"/>
      <c r="D1156" s="47"/>
      <c r="E1156" s="47"/>
      <c r="F1156" s="47"/>
    </row>
    <row r="1157" ht="19.5" customHeight="1" spans="1:6">
      <c r="A1157" s="46" t="s">
        <v>950</v>
      </c>
      <c r="B1157" s="42">
        <f t="shared" si="17"/>
        <v>0</v>
      </c>
      <c r="C1157" s="47"/>
      <c r="D1157" s="47"/>
      <c r="E1157" s="47"/>
      <c r="F1157" s="47"/>
    </row>
    <row r="1158" ht="19.5" customHeight="1" spans="1:6">
      <c r="A1158" s="44" t="s">
        <v>951</v>
      </c>
      <c r="B1158" s="42">
        <f t="shared" ref="B1158:B1221" si="18">C1158+D1158+E1158+F1158</f>
        <v>0</v>
      </c>
      <c r="C1158" s="47"/>
      <c r="D1158" s="47"/>
      <c r="E1158" s="47"/>
      <c r="F1158" s="47"/>
    </row>
    <row r="1159" ht="19.5" customHeight="1" spans="1:6">
      <c r="A1159" s="46" t="s">
        <v>952</v>
      </c>
      <c r="B1159" s="42">
        <f t="shared" si="18"/>
        <v>0</v>
      </c>
      <c r="C1159" s="47"/>
      <c r="D1159" s="47"/>
      <c r="E1159" s="47"/>
      <c r="F1159" s="47"/>
    </row>
    <row r="1160" ht="19.5" customHeight="1" spans="1:6">
      <c r="A1160" s="44" t="s">
        <v>84</v>
      </c>
      <c r="B1160" s="42">
        <f t="shared" si="18"/>
        <v>451</v>
      </c>
      <c r="C1160" s="45">
        <f>SUM(C1161,C1173,C1177)</f>
        <v>451</v>
      </c>
      <c r="D1160" s="45">
        <f>SUM(D1161,D1173,D1177)</f>
        <v>0</v>
      </c>
      <c r="E1160" s="45">
        <f>SUM(E1161,E1173,E1177)</f>
        <v>0</v>
      </c>
      <c r="F1160" s="45">
        <f>SUM(F1161,F1173,F1177)</f>
        <v>0</v>
      </c>
    </row>
    <row r="1161" ht="19.5" customHeight="1" spans="1:6">
      <c r="A1161" s="44" t="s">
        <v>953</v>
      </c>
      <c r="B1161" s="42">
        <f t="shared" si="18"/>
        <v>300</v>
      </c>
      <c r="C1161" s="45">
        <f>SUM(C1162,C1163,C1164,C1165,C1166,C1167,C1168,C1169,C1170,C1172)</f>
        <v>300</v>
      </c>
      <c r="D1161" s="45">
        <f>SUM(D1162,D1163,D1164,D1165,D1166,D1167,D1168,D1169,D1170,D1172)</f>
        <v>0</v>
      </c>
      <c r="E1161" s="45">
        <f>SUM(E1162,E1163,E1164,E1165,E1166,E1167,E1168,E1169,E1170,E1172)</f>
        <v>0</v>
      </c>
      <c r="F1161" s="45">
        <f>SUM(F1162,F1163,F1164,F1165,F1166,F1167,F1168,F1169,F1170,F1172)</f>
        <v>0</v>
      </c>
    </row>
    <row r="1162" ht="19.5" customHeight="1" spans="1:6">
      <c r="A1162" s="46" t="s">
        <v>954</v>
      </c>
      <c r="B1162" s="42">
        <f t="shared" si="18"/>
        <v>0</v>
      </c>
      <c r="C1162" s="47"/>
      <c r="D1162" s="47"/>
      <c r="E1162" s="47"/>
      <c r="F1162" s="47"/>
    </row>
    <row r="1163" ht="19.5" customHeight="1" spans="1:6">
      <c r="A1163" s="46" t="s">
        <v>955</v>
      </c>
      <c r="B1163" s="42">
        <f t="shared" si="18"/>
        <v>0</v>
      </c>
      <c r="C1163" s="47"/>
      <c r="D1163" s="47"/>
      <c r="E1163" s="47"/>
      <c r="F1163" s="47"/>
    </row>
    <row r="1164" ht="19.5" customHeight="1" spans="1:6">
      <c r="A1164" s="46" t="s">
        <v>956</v>
      </c>
      <c r="B1164" s="42">
        <f t="shared" si="18"/>
        <v>0</v>
      </c>
      <c r="C1164" s="47"/>
      <c r="D1164" s="47"/>
      <c r="E1164" s="47"/>
      <c r="F1164" s="47"/>
    </row>
    <row r="1165" ht="19.5" customHeight="1" spans="1:6">
      <c r="A1165" s="46" t="s">
        <v>957</v>
      </c>
      <c r="B1165" s="42">
        <f t="shared" si="18"/>
        <v>0</v>
      </c>
      <c r="C1165" s="47"/>
      <c r="D1165" s="47"/>
      <c r="E1165" s="47"/>
      <c r="F1165" s="47"/>
    </row>
    <row r="1166" ht="19.5" customHeight="1" spans="1:6">
      <c r="A1166" s="46" t="s">
        <v>958</v>
      </c>
      <c r="B1166" s="42">
        <f t="shared" si="18"/>
        <v>0</v>
      </c>
      <c r="C1166" s="47"/>
      <c r="D1166" s="47"/>
      <c r="E1166" s="47"/>
      <c r="F1166" s="47"/>
    </row>
    <row r="1167" ht="19.5" customHeight="1" spans="1:6">
      <c r="A1167" s="46" t="s">
        <v>959</v>
      </c>
      <c r="B1167" s="42">
        <f t="shared" si="18"/>
        <v>0</v>
      </c>
      <c r="C1167" s="47"/>
      <c r="D1167" s="47"/>
      <c r="E1167" s="47"/>
      <c r="F1167" s="47"/>
    </row>
    <row r="1168" ht="19.5" customHeight="1" spans="1:6">
      <c r="A1168" s="46" t="s">
        <v>960</v>
      </c>
      <c r="B1168" s="42">
        <f t="shared" si="18"/>
        <v>0</v>
      </c>
      <c r="C1168" s="47"/>
      <c r="D1168" s="47"/>
      <c r="E1168" s="47"/>
      <c r="F1168" s="47"/>
    </row>
    <row r="1169" ht="19.5" customHeight="1" spans="1:6">
      <c r="A1169" s="46" t="s">
        <v>961</v>
      </c>
      <c r="B1169" s="42">
        <f t="shared" si="18"/>
        <v>0</v>
      </c>
      <c r="C1169" s="47"/>
      <c r="D1169" s="47"/>
      <c r="E1169" s="47"/>
      <c r="F1169" s="47"/>
    </row>
    <row r="1170" ht="19.5" customHeight="1" spans="1:6">
      <c r="A1170" s="46" t="s">
        <v>962</v>
      </c>
      <c r="B1170" s="42">
        <f t="shared" si="18"/>
        <v>0</v>
      </c>
      <c r="C1170" s="47"/>
      <c r="D1170" s="47"/>
      <c r="E1170" s="47"/>
      <c r="F1170" s="47"/>
    </row>
    <row r="1171" ht="19.5" customHeight="1" spans="1:6">
      <c r="A1171" s="46" t="s">
        <v>963</v>
      </c>
      <c r="B1171" s="42">
        <f t="shared" si="18"/>
        <v>0</v>
      </c>
      <c r="C1171" s="47"/>
      <c r="D1171" s="47"/>
      <c r="E1171" s="47"/>
      <c r="F1171" s="47"/>
    </row>
    <row r="1172" ht="19.5" customHeight="1" spans="1:6">
      <c r="A1172" s="46" t="s">
        <v>964</v>
      </c>
      <c r="B1172" s="42">
        <f t="shared" si="18"/>
        <v>300</v>
      </c>
      <c r="C1172" s="47">
        <v>300</v>
      </c>
      <c r="D1172" s="47"/>
      <c r="E1172" s="47"/>
      <c r="F1172" s="47"/>
    </row>
    <row r="1173" ht="19.5" customHeight="1" spans="1:6">
      <c r="A1173" s="44" t="s">
        <v>965</v>
      </c>
      <c r="B1173" s="42">
        <f t="shared" si="18"/>
        <v>151</v>
      </c>
      <c r="C1173" s="45">
        <f>SUM(C1174,C1175,C1176)</f>
        <v>151</v>
      </c>
      <c r="D1173" s="45">
        <f>SUM(D1174,D1175,D1176)</f>
        <v>0</v>
      </c>
      <c r="E1173" s="45">
        <f>SUM(E1174,E1175,E1176)</f>
        <v>0</v>
      </c>
      <c r="F1173" s="45">
        <f>SUM(F1174,F1175,F1176)</f>
        <v>0</v>
      </c>
    </row>
    <row r="1174" ht="19.5" customHeight="1" spans="1:6">
      <c r="A1174" s="46" t="s">
        <v>966</v>
      </c>
      <c r="B1174" s="42">
        <f t="shared" si="18"/>
        <v>151</v>
      </c>
      <c r="C1174" s="47">
        <v>151</v>
      </c>
      <c r="D1174" s="47"/>
      <c r="E1174" s="47"/>
      <c r="F1174" s="47"/>
    </row>
    <row r="1175" ht="19.5" customHeight="1" spans="1:6">
      <c r="A1175" s="46" t="s">
        <v>967</v>
      </c>
      <c r="B1175" s="42">
        <f t="shared" si="18"/>
        <v>0</v>
      </c>
      <c r="C1175" s="47"/>
      <c r="D1175" s="47"/>
      <c r="E1175" s="47"/>
      <c r="F1175" s="47"/>
    </row>
    <row r="1176" ht="19.5" customHeight="1" spans="1:6">
      <c r="A1176" s="46" t="s">
        <v>968</v>
      </c>
      <c r="B1176" s="42">
        <f t="shared" si="18"/>
        <v>0</v>
      </c>
      <c r="C1176" s="47"/>
      <c r="D1176" s="47"/>
      <c r="E1176" s="47"/>
      <c r="F1176" s="47"/>
    </row>
    <row r="1177" ht="19.5" customHeight="1" spans="1:6">
      <c r="A1177" s="44" t="s">
        <v>969</v>
      </c>
      <c r="B1177" s="42">
        <f t="shared" si="18"/>
        <v>0</v>
      </c>
      <c r="C1177" s="45">
        <f>SUM(C1178,C1179,C1180)</f>
        <v>0</v>
      </c>
      <c r="D1177" s="45">
        <f>SUM(D1178,D1179,D1180)</f>
        <v>0</v>
      </c>
      <c r="E1177" s="45">
        <f>SUM(E1178,E1179,E1180)</f>
        <v>0</v>
      </c>
      <c r="F1177" s="45">
        <f>SUM(F1178,F1179,F1180)</f>
        <v>0</v>
      </c>
    </row>
    <row r="1178" ht="19.5" customHeight="1" spans="1:6">
      <c r="A1178" s="46" t="s">
        <v>970</v>
      </c>
      <c r="B1178" s="42">
        <f t="shared" si="18"/>
        <v>0</v>
      </c>
      <c r="C1178" s="47"/>
      <c r="D1178" s="47"/>
      <c r="E1178" s="47"/>
      <c r="F1178" s="47"/>
    </row>
    <row r="1179" ht="19.5" customHeight="1" spans="1:6">
      <c r="A1179" s="46" t="s">
        <v>971</v>
      </c>
      <c r="B1179" s="42">
        <f t="shared" si="18"/>
        <v>0</v>
      </c>
      <c r="C1179" s="47"/>
      <c r="D1179" s="47"/>
      <c r="E1179" s="47"/>
      <c r="F1179" s="47"/>
    </row>
    <row r="1180" ht="19.5" customHeight="1" spans="1:6">
      <c r="A1180" s="46" t="s">
        <v>972</v>
      </c>
      <c r="B1180" s="42">
        <f t="shared" si="18"/>
        <v>0</v>
      </c>
      <c r="C1180" s="47"/>
      <c r="D1180" s="47"/>
      <c r="E1180" s="47"/>
      <c r="F1180" s="47"/>
    </row>
    <row r="1181" ht="19.5" customHeight="1" spans="1:6">
      <c r="A1181" s="44" t="s">
        <v>85</v>
      </c>
      <c r="B1181" s="42">
        <f t="shared" si="18"/>
        <v>0</v>
      </c>
      <c r="C1181" s="45">
        <f>SUM(C1182,C1200,C1207,C1213)</f>
        <v>0</v>
      </c>
      <c r="D1181" s="45">
        <f>SUM(D1182,D1200,D1207,D1213)</f>
        <v>0</v>
      </c>
      <c r="E1181" s="45">
        <f>SUM(E1182,E1200,E1207,E1213)</f>
        <v>0</v>
      </c>
      <c r="F1181" s="45">
        <f>SUM(F1182,F1200,F1207,F1213)</f>
        <v>0</v>
      </c>
    </row>
    <row r="1182" ht="19.5" customHeight="1" spans="1:6">
      <c r="A1182" s="44" t="s">
        <v>973</v>
      </c>
      <c r="B1182" s="42">
        <f t="shared" si="18"/>
        <v>0</v>
      </c>
      <c r="C1182" s="45">
        <f>SUM(C1183,C1184,C1185,C1186,C1187,C1188,C1189,C1190,C1191,C1192,C1193,C1194,C1195,C1196,C1197,C1198,C1199)</f>
        <v>0</v>
      </c>
      <c r="D1182" s="45">
        <f>SUM(D1183,D1184,D1185,D1186,D1187,D1188,D1189,D1190,D1191,D1192,D1193,D1194,D1195,D1196,D1197,D1198,D1199)</f>
        <v>0</v>
      </c>
      <c r="E1182" s="45">
        <f>SUM(E1183,E1184,E1185,E1186,E1187,E1188,E1189,E1190,E1191,E1192,E1193,E1194,E1195,E1196,E1197,E1198,E1199)</f>
        <v>0</v>
      </c>
      <c r="F1182" s="45">
        <f>SUM(F1183,F1184,F1185,F1186,F1187,F1188,F1189,F1190,F1191,F1192,F1193,F1194,F1195,F1196,F1197,F1198,F1199)</f>
        <v>0</v>
      </c>
    </row>
    <row r="1183" ht="19.5" customHeight="1" spans="1:6">
      <c r="A1183" s="46" t="s">
        <v>100</v>
      </c>
      <c r="B1183" s="42">
        <f t="shared" si="18"/>
        <v>0</v>
      </c>
      <c r="C1183" s="47"/>
      <c r="D1183" s="47"/>
      <c r="E1183" s="47"/>
      <c r="F1183" s="47"/>
    </row>
    <row r="1184" ht="19.5" customHeight="1" spans="1:6">
      <c r="A1184" s="46" t="s">
        <v>101</v>
      </c>
      <c r="B1184" s="42">
        <f t="shared" si="18"/>
        <v>0</v>
      </c>
      <c r="C1184" s="47"/>
      <c r="D1184" s="47"/>
      <c r="E1184" s="47"/>
      <c r="F1184" s="47"/>
    </row>
    <row r="1185" ht="19.5" customHeight="1" spans="1:6">
      <c r="A1185" s="46" t="s">
        <v>102</v>
      </c>
      <c r="B1185" s="42">
        <f t="shared" si="18"/>
        <v>0</v>
      </c>
      <c r="C1185" s="47"/>
      <c r="D1185" s="47"/>
      <c r="E1185" s="47"/>
      <c r="F1185" s="47"/>
    </row>
    <row r="1186" ht="19.5" customHeight="1" spans="1:6">
      <c r="A1186" s="46" t="s">
        <v>974</v>
      </c>
      <c r="B1186" s="42">
        <f t="shared" si="18"/>
        <v>0</v>
      </c>
      <c r="C1186" s="47"/>
      <c r="D1186" s="47"/>
      <c r="E1186" s="47"/>
      <c r="F1186" s="47"/>
    </row>
    <row r="1187" ht="19.5" customHeight="1" spans="1:6">
      <c r="A1187" s="46" t="s">
        <v>975</v>
      </c>
      <c r="B1187" s="42">
        <f t="shared" si="18"/>
        <v>0</v>
      </c>
      <c r="C1187" s="47"/>
      <c r="D1187" s="47"/>
      <c r="E1187" s="47"/>
      <c r="F1187" s="47"/>
    </row>
    <row r="1188" ht="19.5" customHeight="1" spans="1:6">
      <c r="A1188" s="46" t="s">
        <v>976</v>
      </c>
      <c r="B1188" s="42">
        <f t="shared" si="18"/>
        <v>0</v>
      </c>
      <c r="C1188" s="47"/>
      <c r="D1188" s="47"/>
      <c r="E1188" s="47"/>
      <c r="F1188" s="47"/>
    </row>
    <row r="1189" ht="19.5" customHeight="1" spans="1:6">
      <c r="A1189" s="46" t="s">
        <v>977</v>
      </c>
      <c r="B1189" s="42">
        <f t="shared" si="18"/>
        <v>0</v>
      </c>
      <c r="C1189" s="47"/>
      <c r="D1189" s="47"/>
      <c r="E1189" s="47"/>
      <c r="F1189" s="47"/>
    </row>
    <row r="1190" ht="19.5" customHeight="1" spans="1:6">
      <c r="A1190" s="46" t="s">
        <v>978</v>
      </c>
      <c r="B1190" s="42">
        <f t="shared" si="18"/>
        <v>0</v>
      </c>
      <c r="C1190" s="47"/>
      <c r="D1190" s="47"/>
      <c r="E1190" s="47"/>
      <c r="F1190" s="47"/>
    </row>
    <row r="1191" ht="19.5" customHeight="1" spans="1:6">
      <c r="A1191" s="46" t="s">
        <v>979</v>
      </c>
      <c r="B1191" s="42">
        <f t="shared" si="18"/>
        <v>0</v>
      </c>
      <c r="C1191" s="47"/>
      <c r="D1191" s="47"/>
      <c r="E1191" s="47"/>
      <c r="F1191" s="47"/>
    </row>
    <row r="1192" ht="19.5" customHeight="1" spans="1:6">
      <c r="A1192" s="46" t="s">
        <v>980</v>
      </c>
      <c r="B1192" s="42">
        <f t="shared" si="18"/>
        <v>0</v>
      </c>
      <c r="C1192" s="47"/>
      <c r="D1192" s="47"/>
      <c r="E1192" s="47"/>
      <c r="F1192" s="47"/>
    </row>
    <row r="1193" ht="19.5" customHeight="1" spans="1:6">
      <c r="A1193" s="46" t="s">
        <v>981</v>
      </c>
      <c r="B1193" s="42">
        <f t="shared" si="18"/>
        <v>0</v>
      </c>
      <c r="C1193" s="47"/>
      <c r="D1193" s="47"/>
      <c r="E1193" s="47"/>
      <c r="F1193" s="47"/>
    </row>
    <row r="1194" ht="19.5" customHeight="1" spans="1:6">
      <c r="A1194" s="46" t="s">
        <v>982</v>
      </c>
      <c r="B1194" s="42">
        <f t="shared" si="18"/>
        <v>0</v>
      </c>
      <c r="C1194" s="47"/>
      <c r="D1194" s="47"/>
      <c r="E1194" s="47"/>
      <c r="F1194" s="47"/>
    </row>
    <row r="1195" ht="19.5" customHeight="1" spans="1:6">
      <c r="A1195" s="46" t="s">
        <v>983</v>
      </c>
      <c r="B1195" s="42">
        <f t="shared" si="18"/>
        <v>0</v>
      </c>
      <c r="C1195" s="47"/>
      <c r="D1195" s="47"/>
      <c r="E1195" s="47"/>
      <c r="F1195" s="47"/>
    </row>
    <row r="1196" ht="19.5" customHeight="1" spans="1:6">
      <c r="A1196" s="46" t="s">
        <v>984</v>
      </c>
      <c r="B1196" s="42">
        <f t="shared" si="18"/>
        <v>0</v>
      </c>
      <c r="C1196" s="47"/>
      <c r="D1196" s="47"/>
      <c r="E1196" s="47"/>
      <c r="F1196" s="47"/>
    </row>
    <row r="1197" ht="19.5" customHeight="1" spans="1:6">
      <c r="A1197" s="46" t="s">
        <v>985</v>
      </c>
      <c r="B1197" s="42">
        <f t="shared" si="18"/>
        <v>0</v>
      </c>
      <c r="C1197" s="47"/>
      <c r="D1197" s="47"/>
      <c r="E1197" s="47"/>
      <c r="F1197" s="47"/>
    </row>
    <row r="1198" ht="19.5" customHeight="1" spans="1:6">
      <c r="A1198" s="46" t="s">
        <v>109</v>
      </c>
      <c r="B1198" s="42">
        <f t="shared" si="18"/>
        <v>0</v>
      </c>
      <c r="C1198" s="47"/>
      <c r="D1198" s="47"/>
      <c r="E1198" s="47"/>
      <c r="F1198" s="47"/>
    </row>
    <row r="1199" ht="19.5" customHeight="1" spans="1:6">
      <c r="A1199" s="46" t="s">
        <v>986</v>
      </c>
      <c r="B1199" s="42">
        <f t="shared" si="18"/>
        <v>0</v>
      </c>
      <c r="C1199" s="47"/>
      <c r="D1199" s="47"/>
      <c r="E1199" s="47"/>
      <c r="F1199" s="47"/>
    </row>
    <row r="1200" ht="19.5" customHeight="1" spans="1:6">
      <c r="A1200" s="44" t="s">
        <v>987</v>
      </c>
      <c r="B1200" s="42">
        <f t="shared" si="18"/>
        <v>0</v>
      </c>
      <c r="C1200" s="45">
        <f>SUM(C1201,C1202,C1203,C1204,C1205,C1206)</f>
        <v>0</v>
      </c>
      <c r="D1200" s="45">
        <f>SUM(D1201,D1202,D1203,D1204,D1205,D1206)</f>
        <v>0</v>
      </c>
      <c r="E1200" s="45">
        <f>SUM(E1201,E1202,E1203,E1204,E1205,E1206)</f>
        <v>0</v>
      </c>
      <c r="F1200" s="45">
        <f>SUM(F1201,F1202,F1203,F1204,F1205,F1206)</f>
        <v>0</v>
      </c>
    </row>
    <row r="1201" ht="19.5" customHeight="1" spans="1:6">
      <c r="A1201" s="46" t="s">
        <v>988</v>
      </c>
      <c r="B1201" s="42">
        <f t="shared" si="18"/>
        <v>0</v>
      </c>
      <c r="C1201" s="47"/>
      <c r="D1201" s="47"/>
      <c r="E1201" s="47"/>
      <c r="F1201" s="47"/>
    </row>
    <row r="1202" ht="19.5" customHeight="1" spans="1:6">
      <c r="A1202" s="46" t="s">
        <v>989</v>
      </c>
      <c r="B1202" s="42">
        <f t="shared" si="18"/>
        <v>0</v>
      </c>
      <c r="C1202" s="47"/>
      <c r="D1202" s="47"/>
      <c r="E1202" s="47"/>
      <c r="F1202" s="47"/>
    </row>
    <row r="1203" ht="19.5" customHeight="1" spans="1:6">
      <c r="A1203" s="46" t="s">
        <v>990</v>
      </c>
      <c r="B1203" s="42">
        <f t="shared" si="18"/>
        <v>0</v>
      </c>
      <c r="C1203" s="47"/>
      <c r="D1203" s="47"/>
      <c r="E1203" s="47"/>
      <c r="F1203" s="47"/>
    </row>
    <row r="1204" ht="19.5" customHeight="1" spans="1:6">
      <c r="A1204" s="46" t="s">
        <v>991</v>
      </c>
      <c r="B1204" s="42">
        <f t="shared" si="18"/>
        <v>0</v>
      </c>
      <c r="C1204" s="47"/>
      <c r="D1204" s="47"/>
      <c r="E1204" s="47"/>
      <c r="F1204" s="47"/>
    </row>
    <row r="1205" ht="19.5" customHeight="1" spans="1:6">
      <c r="A1205" s="46" t="s">
        <v>992</v>
      </c>
      <c r="B1205" s="42">
        <f t="shared" si="18"/>
        <v>0</v>
      </c>
      <c r="C1205" s="47"/>
      <c r="D1205" s="47"/>
      <c r="E1205" s="47"/>
      <c r="F1205" s="47"/>
    </row>
    <row r="1206" ht="19.5" customHeight="1" spans="1:6">
      <c r="A1206" s="46" t="s">
        <v>993</v>
      </c>
      <c r="B1206" s="42">
        <f t="shared" si="18"/>
        <v>0</v>
      </c>
      <c r="C1206" s="47"/>
      <c r="D1206" s="47"/>
      <c r="E1206" s="47"/>
      <c r="F1206" s="47"/>
    </row>
    <row r="1207" ht="19.5" customHeight="1" spans="1:6">
      <c r="A1207" s="44" t="s">
        <v>994</v>
      </c>
      <c r="B1207" s="42">
        <f t="shared" si="18"/>
        <v>0</v>
      </c>
      <c r="C1207" s="45">
        <f>SUM(C1208,C1209,C1210,C1211,C1212)</f>
        <v>0</v>
      </c>
      <c r="D1207" s="45">
        <f>SUM(D1208,D1209,D1210,D1211,D1212)</f>
        <v>0</v>
      </c>
      <c r="E1207" s="45">
        <f>SUM(E1208,E1209,E1210,E1211,E1212)</f>
        <v>0</v>
      </c>
      <c r="F1207" s="45">
        <f>SUM(F1208,F1209,F1210,F1211,F1212)</f>
        <v>0</v>
      </c>
    </row>
    <row r="1208" ht="19.5" customHeight="1" spans="1:6">
      <c r="A1208" s="46" t="s">
        <v>995</v>
      </c>
      <c r="B1208" s="42">
        <f t="shared" si="18"/>
        <v>0</v>
      </c>
      <c r="C1208" s="47"/>
      <c r="D1208" s="47"/>
      <c r="E1208" s="47"/>
      <c r="F1208" s="47"/>
    </row>
    <row r="1209" ht="19.5" customHeight="1" spans="1:6">
      <c r="A1209" s="46" t="s">
        <v>996</v>
      </c>
      <c r="B1209" s="42">
        <f t="shared" si="18"/>
        <v>0</v>
      </c>
      <c r="C1209" s="47"/>
      <c r="D1209" s="47"/>
      <c r="E1209" s="47"/>
      <c r="F1209" s="47"/>
    </row>
    <row r="1210" ht="19.5" customHeight="1" spans="1:6">
      <c r="A1210" s="46" t="s">
        <v>997</v>
      </c>
      <c r="B1210" s="42">
        <f t="shared" si="18"/>
        <v>0</v>
      </c>
      <c r="C1210" s="47"/>
      <c r="D1210" s="47"/>
      <c r="E1210" s="47"/>
      <c r="F1210" s="47"/>
    </row>
    <row r="1211" ht="19.5" customHeight="1" spans="1:6">
      <c r="A1211" s="46" t="s">
        <v>998</v>
      </c>
      <c r="B1211" s="42">
        <f t="shared" si="18"/>
        <v>0</v>
      </c>
      <c r="C1211" s="47"/>
      <c r="D1211" s="47"/>
      <c r="E1211" s="47"/>
      <c r="F1211" s="47"/>
    </row>
    <row r="1212" ht="19.5" customHeight="1" spans="1:6">
      <c r="A1212" s="46" t="s">
        <v>999</v>
      </c>
      <c r="B1212" s="42">
        <f t="shared" si="18"/>
        <v>0</v>
      </c>
      <c r="C1212" s="47"/>
      <c r="D1212" s="47"/>
      <c r="E1212" s="47"/>
      <c r="F1212" s="47"/>
    </row>
    <row r="1213" ht="19.5" customHeight="1" spans="1:6">
      <c r="A1213" s="44" t="s">
        <v>1000</v>
      </c>
      <c r="B1213" s="42">
        <f t="shared" si="18"/>
        <v>0</v>
      </c>
      <c r="C1213" s="45">
        <f>SUM(C1214,C1215,C1216,C1217,C1218,C1219,C1220,C1221,C1222,C1223,C1224,C1225)</f>
        <v>0</v>
      </c>
      <c r="D1213" s="45">
        <f>SUM(D1214,D1215,D1216,D1217,D1218,D1219,D1220,D1221,D1222,D1223,D1224,D1225)</f>
        <v>0</v>
      </c>
      <c r="E1213" s="45">
        <f>SUM(E1214,E1215,E1216,E1217,E1218,E1219,E1220,E1221,E1222,E1223,E1224,E1225)</f>
        <v>0</v>
      </c>
      <c r="F1213" s="45">
        <f>SUM(F1214,F1215,F1216,F1217,F1218,F1219,F1220,F1221,F1222,F1223,F1224,F1225)</f>
        <v>0</v>
      </c>
    </row>
    <row r="1214" ht="19.5" customHeight="1" spans="1:6">
      <c r="A1214" s="46" t="s">
        <v>1001</v>
      </c>
      <c r="B1214" s="42">
        <f t="shared" si="18"/>
        <v>0</v>
      </c>
      <c r="C1214" s="47"/>
      <c r="D1214" s="47"/>
      <c r="E1214" s="47"/>
      <c r="F1214" s="47"/>
    </row>
    <row r="1215" ht="19.5" customHeight="1" spans="1:6">
      <c r="A1215" s="46" t="s">
        <v>1002</v>
      </c>
      <c r="B1215" s="42">
        <f t="shared" si="18"/>
        <v>0</v>
      </c>
      <c r="C1215" s="47"/>
      <c r="D1215" s="47"/>
      <c r="E1215" s="47"/>
      <c r="F1215" s="47"/>
    </row>
    <row r="1216" ht="19.5" customHeight="1" spans="1:6">
      <c r="A1216" s="46" t="s">
        <v>1003</v>
      </c>
      <c r="B1216" s="42">
        <f t="shared" si="18"/>
        <v>0</v>
      </c>
      <c r="C1216" s="47"/>
      <c r="D1216" s="47"/>
      <c r="E1216" s="47"/>
      <c r="F1216" s="47"/>
    </row>
    <row r="1217" ht="19.5" customHeight="1" spans="1:6">
      <c r="A1217" s="46" t="s">
        <v>1004</v>
      </c>
      <c r="B1217" s="42">
        <f t="shared" si="18"/>
        <v>0</v>
      </c>
      <c r="C1217" s="47"/>
      <c r="D1217" s="47"/>
      <c r="E1217" s="47"/>
      <c r="F1217" s="47"/>
    </row>
    <row r="1218" ht="19.5" customHeight="1" spans="1:6">
      <c r="A1218" s="46" t="s">
        <v>1005</v>
      </c>
      <c r="B1218" s="42">
        <f t="shared" si="18"/>
        <v>0</v>
      </c>
      <c r="C1218" s="47"/>
      <c r="D1218" s="47"/>
      <c r="E1218" s="47"/>
      <c r="F1218" s="47"/>
    </row>
    <row r="1219" ht="19.5" customHeight="1" spans="1:6">
      <c r="A1219" s="46" t="s">
        <v>1006</v>
      </c>
      <c r="B1219" s="42">
        <f t="shared" si="18"/>
        <v>0</v>
      </c>
      <c r="C1219" s="47"/>
      <c r="D1219" s="47"/>
      <c r="E1219" s="47"/>
      <c r="F1219" s="47"/>
    </row>
    <row r="1220" ht="19.5" customHeight="1" spans="1:6">
      <c r="A1220" s="46" t="s">
        <v>1007</v>
      </c>
      <c r="B1220" s="42">
        <f t="shared" si="18"/>
        <v>0</v>
      </c>
      <c r="C1220" s="47"/>
      <c r="D1220" s="47"/>
      <c r="E1220" s="47"/>
      <c r="F1220" s="47"/>
    </row>
    <row r="1221" ht="19.5" customHeight="1" spans="1:6">
      <c r="A1221" s="46" t="s">
        <v>1008</v>
      </c>
      <c r="B1221" s="42">
        <f t="shared" si="18"/>
        <v>0</v>
      </c>
      <c r="C1221" s="47"/>
      <c r="D1221" s="47"/>
      <c r="E1221" s="47"/>
      <c r="F1221" s="47"/>
    </row>
    <row r="1222" ht="19.5" customHeight="1" spans="1:6">
      <c r="A1222" s="46" t="s">
        <v>1009</v>
      </c>
      <c r="B1222" s="42">
        <f t="shared" ref="B1222:B1285" si="19">C1222+D1222+E1222+F1222</f>
        <v>0</v>
      </c>
      <c r="C1222" s="47"/>
      <c r="D1222" s="47"/>
      <c r="E1222" s="47"/>
      <c r="F1222" s="47"/>
    </row>
    <row r="1223" ht="19.5" customHeight="1" spans="1:6">
      <c r="A1223" s="46" t="s">
        <v>1010</v>
      </c>
      <c r="B1223" s="42">
        <f t="shared" si="19"/>
        <v>0</v>
      </c>
      <c r="C1223" s="47"/>
      <c r="D1223" s="47"/>
      <c r="E1223" s="47"/>
      <c r="F1223" s="47"/>
    </row>
    <row r="1224" ht="19.5" customHeight="1" spans="1:6">
      <c r="A1224" s="46" t="s">
        <v>1011</v>
      </c>
      <c r="B1224" s="42">
        <f t="shared" si="19"/>
        <v>0</v>
      </c>
      <c r="C1224" s="47"/>
      <c r="D1224" s="47"/>
      <c r="E1224" s="47"/>
      <c r="F1224" s="47"/>
    </row>
    <row r="1225" ht="19.5" customHeight="1" spans="1:6">
      <c r="A1225" s="46" t="s">
        <v>1012</v>
      </c>
      <c r="B1225" s="42">
        <f t="shared" si="19"/>
        <v>0</v>
      </c>
      <c r="C1225" s="47"/>
      <c r="D1225" s="47"/>
      <c r="E1225" s="47"/>
      <c r="F1225" s="47"/>
    </row>
    <row r="1226" ht="19.5" customHeight="1" spans="1:6">
      <c r="A1226" s="44" t="s">
        <v>86</v>
      </c>
      <c r="B1226" s="42">
        <f t="shared" si="19"/>
        <v>90</v>
      </c>
      <c r="C1226" s="45">
        <f>SUM(C1227,C1238,C1245,C1253,C1266,C1270,C1274)</f>
        <v>90</v>
      </c>
      <c r="D1226" s="45">
        <f>SUM(D1227,D1238,D1245,D1253,D1266,D1270,D1274)</f>
        <v>0</v>
      </c>
      <c r="E1226" s="45">
        <f>SUM(E1227,E1238,E1245,E1253,E1266,E1270,E1274)</f>
        <v>0</v>
      </c>
      <c r="F1226" s="45">
        <f>SUM(F1227,F1238,F1245,F1253,F1266,F1270,F1274)</f>
        <v>0</v>
      </c>
    </row>
    <row r="1227" ht="19.5" customHeight="1" spans="1:6">
      <c r="A1227" s="44" t="s">
        <v>1013</v>
      </c>
      <c r="B1227" s="42">
        <f t="shared" si="19"/>
        <v>0</v>
      </c>
      <c r="C1227" s="45">
        <f>SUM(C1228,C1229,C1230,C1231,C1232,C1233,C1234,C1235,C1236,C1237)</f>
        <v>0</v>
      </c>
      <c r="D1227" s="45">
        <f>SUM(D1228,D1229,D1230,D1231,D1232,D1233,D1234,D1235,D1236,D1237)</f>
        <v>0</v>
      </c>
      <c r="E1227" s="45">
        <f>SUM(E1228,E1229,E1230,E1231,E1232,E1233,E1234,E1235,E1236,E1237)</f>
        <v>0</v>
      </c>
      <c r="F1227" s="45">
        <f>SUM(F1228,F1229,F1230,F1231,F1232,F1233,F1234,F1235,F1236,F1237)</f>
        <v>0</v>
      </c>
    </row>
    <row r="1228" ht="19.5" customHeight="1" spans="1:6">
      <c r="A1228" s="46" t="s">
        <v>100</v>
      </c>
      <c r="B1228" s="42">
        <f t="shared" si="19"/>
        <v>0</v>
      </c>
      <c r="C1228" s="47"/>
      <c r="D1228" s="47"/>
      <c r="E1228" s="47"/>
      <c r="F1228" s="47"/>
    </row>
    <row r="1229" ht="19.5" customHeight="1" spans="1:6">
      <c r="A1229" s="46" t="s">
        <v>101</v>
      </c>
      <c r="B1229" s="42">
        <f t="shared" si="19"/>
        <v>0</v>
      </c>
      <c r="C1229" s="47"/>
      <c r="D1229" s="47"/>
      <c r="E1229" s="47"/>
      <c r="F1229" s="47"/>
    </row>
    <row r="1230" ht="19.5" customHeight="1" spans="1:6">
      <c r="A1230" s="46" t="s">
        <v>102</v>
      </c>
      <c r="B1230" s="42">
        <f t="shared" si="19"/>
        <v>0</v>
      </c>
      <c r="C1230" s="47"/>
      <c r="D1230" s="47"/>
      <c r="E1230" s="47"/>
      <c r="F1230" s="47"/>
    </row>
    <row r="1231" ht="19.5" customHeight="1" spans="1:6">
      <c r="A1231" s="46" t="s">
        <v>1014</v>
      </c>
      <c r="B1231" s="42">
        <f t="shared" si="19"/>
        <v>0</v>
      </c>
      <c r="C1231" s="47"/>
      <c r="D1231" s="47"/>
      <c r="E1231" s="47"/>
      <c r="F1231" s="47"/>
    </row>
    <row r="1232" ht="19.5" customHeight="1" spans="1:6">
      <c r="A1232" s="46" t="s">
        <v>1015</v>
      </c>
      <c r="B1232" s="42">
        <f t="shared" si="19"/>
        <v>0</v>
      </c>
      <c r="C1232" s="47"/>
      <c r="D1232" s="47"/>
      <c r="E1232" s="47"/>
      <c r="F1232" s="47"/>
    </row>
    <row r="1233" ht="19.5" customHeight="1" spans="1:6">
      <c r="A1233" s="46" t="s">
        <v>1016</v>
      </c>
      <c r="B1233" s="42">
        <f t="shared" si="19"/>
        <v>0</v>
      </c>
      <c r="C1233" s="47"/>
      <c r="D1233" s="47"/>
      <c r="E1233" s="47"/>
      <c r="F1233" s="47"/>
    </row>
    <row r="1234" ht="19.5" customHeight="1" spans="1:6">
      <c r="A1234" s="46" t="s">
        <v>1017</v>
      </c>
      <c r="B1234" s="42">
        <f t="shared" si="19"/>
        <v>0</v>
      </c>
      <c r="C1234" s="47"/>
      <c r="D1234" s="47"/>
      <c r="E1234" s="47"/>
      <c r="F1234" s="47"/>
    </row>
    <row r="1235" ht="19.5" customHeight="1" spans="1:6">
      <c r="A1235" s="46" t="s">
        <v>1018</v>
      </c>
      <c r="B1235" s="42">
        <f t="shared" si="19"/>
        <v>0</v>
      </c>
      <c r="C1235" s="47"/>
      <c r="D1235" s="47"/>
      <c r="E1235" s="47"/>
      <c r="F1235" s="47"/>
    </row>
    <row r="1236" ht="19.5" customHeight="1" spans="1:6">
      <c r="A1236" s="46" t="s">
        <v>109</v>
      </c>
      <c r="B1236" s="42">
        <f t="shared" si="19"/>
        <v>0</v>
      </c>
      <c r="C1236" s="47"/>
      <c r="D1236" s="47"/>
      <c r="E1236" s="47"/>
      <c r="F1236" s="47"/>
    </row>
    <row r="1237" ht="19.5" customHeight="1" spans="1:6">
      <c r="A1237" s="46" t="s">
        <v>1019</v>
      </c>
      <c r="B1237" s="42">
        <f t="shared" si="19"/>
        <v>0</v>
      </c>
      <c r="C1237" s="47"/>
      <c r="D1237" s="47"/>
      <c r="E1237" s="47"/>
      <c r="F1237" s="47"/>
    </row>
    <row r="1238" ht="19.5" customHeight="1" spans="1:6">
      <c r="A1238" s="44" t="s">
        <v>1020</v>
      </c>
      <c r="B1238" s="42">
        <f t="shared" si="19"/>
        <v>90</v>
      </c>
      <c r="C1238" s="43">
        <f>SUM(C1239:C1244)</f>
        <v>90</v>
      </c>
      <c r="D1238" s="42">
        <f>SUM(D1239:D1244)</f>
        <v>0</v>
      </c>
      <c r="E1238" s="42">
        <f>SUM(E1239:E1244)</f>
        <v>0</v>
      </c>
      <c r="F1238" s="42">
        <f>SUM(F1239:F1244)</f>
        <v>0</v>
      </c>
    </row>
    <row r="1239" ht="19.5" customHeight="1" spans="1:6">
      <c r="A1239" s="46" t="s">
        <v>100</v>
      </c>
      <c r="B1239" s="42">
        <f t="shared" si="19"/>
        <v>0</v>
      </c>
      <c r="C1239" s="47"/>
      <c r="D1239" s="47"/>
      <c r="E1239" s="47"/>
      <c r="F1239" s="47"/>
    </row>
    <row r="1240" ht="19.5" customHeight="1" spans="1:6">
      <c r="A1240" s="46" t="s">
        <v>101</v>
      </c>
      <c r="B1240" s="42">
        <f t="shared" si="19"/>
        <v>0</v>
      </c>
      <c r="C1240" s="47"/>
      <c r="D1240" s="47"/>
      <c r="E1240" s="47"/>
      <c r="F1240" s="47"/>
    </row>
    <row r="1241" ht="19.5" customHeight="1" spans="1:6">
      <c r="A1241" s="46" t="s">
        <v>102</v>
      </c>
      <c r="B1241" s="42">
        <f t="shared" si="19"/>
        <v>0</v>
      </c>
      <c r="C1241" s="47"/>
      <c r="D1241" s="47"/>
      <c r="E1241" s="47"/>
      <c r="F1241" s="47"/>
    </row>
    <row r="1242" ht="19.5" customHeight="1" spans="1:6">
      <c r="A1242" s="46" t="s">
        <v>1021</v>
      </c>
      <c r="B1242" s="42">
        <f t="shared" si="19"/>
        <v>90</v>
      </c>
      <c r="C1242" s="47">
        <v>90</v>
      </c>
      <c r="D1242" s="47"/>
      <c r="E1242" s="47"/>
      <c r="F1242" s="47"/>
    </row>
    <row r="1243" ht="19.5" customHeight="1" spans="1:6">
      <c r="A1243" s="46" t="s">
        <v>109</v>
      </c>
      <c r="B1243" s="42">
        <f t="shared" si="19"/>
        <v>0</v>
      </c>
      <c r="C1243" s="47"/>
      <c r="D1243" s="47"/>
      <c r="E1243" s="47"/>
      <c r="F1243" s="47"/>
    </row>
    <row r="1244" ht="19.5" customHeight="1" spans="1:6">
      <c r="A1244" s="46" t="s">
        <v>1022</v>
      </c>
      <c r="B1244" s="42">
        <f t="shared" si="19"/>
        <v>0</v>
      </c>
      <c r="C1244" s="47"/>
      <c r="D1244" s="47"/>
      <c r="E1244" s="47"/>
      <c r="F1244" s="47"/>
    </row>
    <row r="1245" ht="19.5" customHeight="1" spans="1:6">
      <c r="A1245" s="44" t="s">
        <v>1023</v>
      </c>
      <c r="B1245" s="42">
        <f t="shared" si="19"/>
        <v>0</v>
      </c>
      <c r="C1245" s="45">
        <f>SUM(C1246,C1247,C1248,C1249,C1250,C1251,C1252)</f>
        <v>0</v>
      </c>
      <c r="D1245" s="45">
        <f>SUM(D1246,D1247,D1248,D1249,D1250,D1251,D1252)</f>
        <v>0</v>
      </c>
      <c r="E1245" s="45">
        <f>SUM(E1246,E1247,E1248,E1249,E1250,E1251,E1252)</f>
        <v>0</v>
      </c>
      <c r="F1245" s="45">
        <f>SUM(F1246,F1247,F1248,F1249,F1250,F1251,F1252)</f>
        <v>0</v>
      </c>
    </row>
    <row r="1246" ht="19.5" customHeight="1" spans="1:6">
      <c r="A1246" s="46" t="s">
        <v>100</v>
      </c>
      <c r="B1246" s="42">
        <f t="shared" si="19"/>
        <v>0</v>
      </c>
      <c r="C1246" s="47"/>
      <c r="D1246" s="47"/>
      <c r="E1246" s="47"/>
      <c r="F1246" s="47"/>
    </row>
    <row r="1247" ht="19.5" customHeight="1" spans="1:6">
      <c r="A1247" s="46" t="s">
        <v>101</v>
      </c>
      <c r="B1247" s="42">
        <f t="shared" si="19"/>
        <v>0</v>
      </c>
      <c r="C1247" s="47"/>
      <c r="D1247" s="47"/>
      <c r="E1247" s="47"/>
      <c r="F1247" s="47"/>
    </row>
    <row r="1248" ht="19.5" customHeight="1" spans="1:6">
      <c r="A1248" s="46" t="s">
        <v>102</v>
      </c>
      <c r="B1248" s="42">
        <f t="shared" si="19"/>
        <v>0</v>
      </c>
      <c r="C1248" s="47"/>
      <c r="D1248" s="47"/>
      <c r="E1248" s="47"/>
      <c r="F1248" s="47"/>
    </row>
    <row r="1249" ht="19.5" customHeight="1" spans="1:6">
      <c r="A1249" s="46" t="s">
        <v>1024</v>
      </c>
      <c r="B1249" s="42">
        <f t="shared" si="19"/>
        <v>0</v>
      </c>
      <c r="C1249" s="47"/>
      <c r="D1249" s="47"/>
      <c r="E1249" s="47"/>
      <c r="F1249" s="47"/>
    </row>
    <row r="1250" ht="19.5" customHeight="1" spans="1:6">
      <c r="A1250" s="46" t="s">
        <v>1025</v>
      </c>
      <c r="B1250" s="42">
        <f t="shared" si="19"/>
        <v>0</v>
      </c>
      <c r="C1250" s="47"/>
      <c r="D1250" s="47"/>
      <c r="E1250" s="47"/>
      <c r="F1250" s="47"/>
    </row>
    <row r="1251" ht="19.5" customHeight="1" spans="1:6">
      <c r="A1251" s="46" t="s">
        <v>109</v>
      </c>
      <c r="B1251" s="42">
        <f t="shared" si="19"/>
        <v>0</v>
      </c>
      <c r="C1251" s="47"/>
      <c r="D1251" s="47"/>
      <c r="E1251" s="47"/>
      <c r="F1251" s="47"/>
    </row>
    <row r="1252" ht="19.5" customHeight="1" spans="1:6">
      <c r="A1252" s="46" t="s">
        <v>1026</v>
      </c>
      <c r="B1252" s="42">
        <f t="shared" si="19"/>
        <v>0</v>
      </c>
      <c r="C1252" s="47"/>
      <c r="D1252" s="47"/>
      <c r="E1252" s="47"/>
      <c r="F1252" s="47"/>
    </row>
    <row r="1253" ht="19.5" customHeight="1" spans="1:6">
      <c r="A1253" s="44" t="s">
        <v>1027</v>
      </c>
      <c r="B1253" s="42">
        <f t="shared" si="19"/>
        <v>0</v>
      </c>
      <c r="C1253" s="45">
        <f>SUM(C1254,C1255,C1256,C1257,C1258,C1259,C1260,C1261,C1262,C1263,C1264,C1265)</f>
        <v>0</v>
      </c>
      <c r="D1253" s="45">
        <f>SUM(D1254,D1255,D1256,D1257,D1258,D1259,D1260,D1261,D1262,D1263,D1264,D1265)</f>
        <v>0</v>
      </c>
      <c r="E1253" s="45">
        <f>SUM(E1254,E1255,E1256,E1257,E1258,E1259,E1260,E1261,E1262,E1263,E1264,E1265)</f>
        <v>0</v>
      </c>
      <c r="F1253" s="45">
        <f>SUM(F1254,F1255,F1256,F1257,F1258,F1259,F1260,F1261,F1262,F1263,F1264,F1265)</f>
        <v>0</v>
      </c>
    </row>
    <row r="1254" ht="19.5" customHeight="1" spans="1:6">
      <c r="A1254" s="46" t="s">
        <v>100</v>
      </c>
      <c r="B1254" s="42">
        <f t="shared" si="19"/>
        <v>0</v>
      </c>
      <c r="C1254" s="47"/>
      <c r="D1254" s="47"/>
      <c r="E1254" s="47"/>
      <c r="F1254" s="47"/>
    </row>
    <row r="1255" ht="19.5" customHeight="1" spans="1:6">
      <c r="A1255" s="46" t="s">
        <v>101</v>
      </c>
      <c r="B1255" s="42">
        <f t="shared" si="19"/>
        <v>0</v>
      </c>
      <c r="C1255" s="47"/>
      <c r="D1255" s="47"/>
      <c r="E1255" s="47"/>
      <c r="F1255" s="47"/>
    </row>
    <row r="1256" ht="19.5" customHeight="1" spans="1:6">
      <c r="A1256" s="46" t="s">
        <v>102</v>
      </c>
      <c r="B1256" s="42">
        <f t="shared" si="19"/>
        <v>0</v>
      </c>
      <c r="C1256" s="47"/>
      <c r="D1256" s="47"/>
      <c r="E1256" s="47"/>
      <c r="F1256" s="47"/>
    </row>
    <row r="1257" ht="19.5" customHeight="1" spans="1:6">
      <c r="A1257" s="46" t="s">
        <v>1028</v>
      </c>
      <c r="B1257" s="42">
        <f t="shared" si="19"/>
        <v>0</v>
      </c>
      <c r="C1257" s="47"/>
      <c r="D1257" s="47"/>
      <c r="E1257" s="47"/>
      <c r="F1257" s="47"/>
    </row>
    <row r="1258" ht="19.5" customHeight="1" spans="1:6">
      <c r="A1258" s="46" t="s">
        <v>1029</v>
      </c>
      <c r="B1258" s="42">
        <f t="shared" si="19"/>
        <v>0</v>
      </c>
      <c r="C1258" s="47"/>
      <c r="D1258" s="47"/>
      <c r="E1258" s="47"/>
      <c r="F1258" s="47"/>
    </row>
    <row r="1259" ht="19.5" customHeight="1" spans="1:6">
      <c r="A1259" s="46" t="s">
        <v>1030</v>
      </c>
      <c r="B1259" s="42">
        <f t="shared" si="19"/>
        <v>0</v>
      </c>
      <c r="C1259" s="47"/>
      <c r="D1259" s="47"/>
      <c r="E1259" s="47"/>
      <c r="F1259" s="47"/>
    </row>
    <row r="1260" ht="19.5" customHeight="1" spans="1:6">
      <c r="A1260" s="46" t="s">
        <v>1031</v>
      </c>
      <c r="B1260" s="42">
        <f t="shared" si="19"/>
        <v>0</v>
      </c>
      <c r="C1260" s="47"/>
      <c r="D1260" s="47"/>
      <c r="E1260" s="47"/>
      <c r="F1260" s="47"/>
    </row>
    <row r="1261" ht="19.5" customHeight="1" spans="1:6">
      <c r="A1261" s="46" t="s">
        <v>1032</v>
      </c>
      <c r="B1261" s="42">
        <f t="shared" si="19"/>
        <v>0</v>
      </c>
      <c r="C1261" s="47"/>
      <c r="D1261" s="47"/>
      <c r="E1261" s="47"/>
      <c r="F1261" s="47"/>
    </row>
    <row r="1262" ht="19.5" customHeight="1" spans="1:6">
      <c r="A1262" s="46" t="s">
        <v>1033</v>
      </c>
      <c r="B1262" s="42">
        <f t="shared" si="19"/>
        <v>0</v>
      </c>
      <c r="C1262" s="47"/>
      <c r="D1262" s="47"/>
      <c r="E1262" s="47"/>
      <c r="F1262" s="47"/>
    </row>
    <row r="1263" ht="19.5" customHeight="1" spans="1:6">
      <c r="A1263" s="46" t="s">
        <v>1034</v>
      </c>
      <c r="B1263" s="42">
        <f t="shared" si="19"/>
        <v>0</v>
      </c>
      <c r="C1263" s="47"/>
      <c r="D1263" s="47"/>
      <c r="E1263" s="47"/>
      <c r="F1263" s="47"/>
    </row>
    <row r="1264" ht="19.5" customHeight="1" spans="1:6">
      <c r="A1264" s="46" t="s">
        <v>1035</v>
      </c>
      <c r="B1264" s="42">
        <f t="shared" si="19"/>
        <v>0</v>
      </c>
      <c r="C1264" s="47"/>
      <c r="D1264" s="47"/>
      <c r="E1264" s="47"/>
      <c r="F1264" s="47"/>
    </row>
    <row r="1265" ht="19.5" customHeight="1" spans="1:6">
      <c r="A1265" s="46" t="s">
        <v>1036</v>
      </c>
      <c r="B1265" s="42">
        <f t="shared" si="19"/>
        <v>0</v>
      </c>
      <c r="C1265" s="47"/>
      <c r="D1265" s="47"/>
      <c r="E1265" s="47"/>
      <c r="F1265" s="47"/>
    </row>
    <row r="1266" ht="19.5" customHeight="1" spans="1:6">
      <c r="A1266" s="44" t="s">
        <v>1037</v>
      </c>
      <c r="B1266" s="42">
        <f t="shared" si="19"/>
        <v>0</v>
      </c>
      <c r="C1266" s="45">
        <f>SUM(C1267,C1268,C1269)</f>
        <v>0</v>
      </c>
      <c r="D1266" s="45">
        <f>SUM(D1267,D1268,D1269)</f>
        <v>0</v>
      </c>
      <c r="E1266" s="45">
        <f>SUM(E1267,E1268,E1269)</f>
        <v>0</v>
      </c>
      <c r="F1266" s="45">
        <f>SUM(F1267,F1268,F1269)</f>
        <v>0</v>
      </c>
    </row>
    <row r="1267" ht="19.5" customHeight="1" spans="1:6">
      <c r="A1267" s="46" t="s">
        <v>1038</v>
      </c>
      <c r="B1267" s="42">
        <f t="shared" si="19"/>
        <v>0</v>
      </c>
      <c r="C1267" s="47"/>
      <c r="D1267" s="47"/>
      <c r="E1267" s="47"/>
      <c r="F1267" s="47"/>
    </row>
    <row r="1268" ht="19.5" customHeight="1" spans="1:6">
      <c r="A1268" s="46" t="s">
        <v>1039</v>
      </c>
      <c r="B1268" s="42">
        <f t="shared" si="19"/>
        <v>0</v>
      </c>
      <c r="C1268" s="47"/>
      <c r="D1268" s="47"/>
      <c r="E1268" s="47"/>
      <c r="F1268" s="47"/>
    </row>
    <row r="1269" ht="19.5" customHeight="1" spans="1:6">
      <c r="A1269" s="46" t="s">
        <v>1040</v>
      </c>
      <c r="B1269" s="42">
        <f t="shared" si="19"/>
        <v>0</v>
      </c>
      <c r="C1269" s="47"/>
      <c r="D1269" s="47"/>
      <c r="E1269" s="47"/>
      <c r="F1269" s="47"/>
    </row>
    <row r="1270" ht="19.5" customHeight="1" spans="1:6">
      <c r="A1270" s="44" t="s">
        <v>1041</v>
      </c>
      <c r="B1270" s="42">
        <f t="shared" si="19"/>
        <v>0</v>
      </c>
      <c r="C1270" s="45">
        <f>SUM(C1271,C1272,C1273)</f>
        <v>0</v>
      </c>
      <c r="D1270" s="45">
        <f>SUM(D1271,D1272,D1273)</f>
        <v>0</v>
      </c>
      <c r="E1270" s="45">
        <f>SUM(E1271,E1272,E1273)</f>
        <v>0</v>
      </c>
      <c r="F1270" s="45">
        <f>SUM(F1271,F1272,F1273)</f>
        <v>0</v>
      </c>
    </row>
    <row r="1271" ht="19.5" customHeight="1" spans="1:6">
      <c r="A1271" s="46" t="s">
        <v>1042</v>
      </c>
      <c r="B1271" s="42">
        <f t="shared" si="19"/>
        <v>0</v>
      </c>
      <c r="C1271" s="47"/>
      <c r="D1271" s="47"/>
      <c r="E1271" s="47"/>
      <c r="F1271" s="47"/>
    </row>
    <row r="1272" ht="19.5" customHeight="1" spans="1:6">
      <c r="A1272" s="46" t="s">
        <v>1043</v>
      </c>
      <c r="B1272" s="42">
        <f t="shared" si="19"/>
        <v>0</v>
      </c>
      <c r="C1272" s="47"/>
      <c r="D1272" s="47"/>
      <c r="E1272" s="47"/>
      <c r="F1272" s="47"/>
    </row>
    <row r="1273" ht="19.5" customHeight="1" spans="1:6">
      <c r="A1273" s="46" t="s">
        <v>1044</v>
      </c>
      <c r="B1273" s="42">
        <f t="shared" si="19"/>
        <v>0</v>
      </c>
      <c r="C1273" s="47"/>
      <c r="D1273" s="47"/>
      <c r="E1273" s="47"/>
      <c r="F1273" s="47"/>
    </row>
    <row r="1274" ht="19.5" customHeight="1" spans="1:6">
      <c r="A1274" s="44" t="s">
        <v>1045</v>
      </c>
      <c r="B1274" s="42">
        <f t="shared" si="19"/>
        <v>0</v>
      </c>
      <c r="C1274" s="43">
        <f>C1275</f>
        <v>0</v>
      </c>
      <c r="D1274" s="42">
        <f>D1275</f>
        <v>0</v>
      </c>
      <c r="E1274" s="42">
        <f>E1275</f>
        <v>0</v>
      </c>
      <c r="F1274" s="42">
        <f>F1275</f>
        <v>0</v>
      </c>
    </row>
    <row r="1275" ht="19.5" customHeight="1" spans="1:6">
      <c r="A1275" s="46" t="s">
        <v>1046</v>
      </c>
      <c r="B1275" s="42">
        <f t="shared" si="19"/>
        <v>0</v>
      </c>
      <c r="C1275" s="47"/>
      <c r="D1275" s="47"/>
      <c r="E1275" s="47"/>
      <c r="F1275" s="47"/>
    </row>
    <row r="1276" ht="15" spans="1:6">
      <c r="A1276" s="44" t="s">
        <v>87</v>
      </c>
      <c r="B1276" s="42">
        <f t="shared" si="19"/>
        <v>0</v>
      </c>
      <c r="C1276" s="47"/>
      <c r="D1276" s="47"/>
      <c r="E1276" s="47"/>
      <c r="F1276" s="47"/>
    </row>
    <row r="1277" ht="15" spans="1:6">
      <c r="A1277" s="44" t="s">
        <v>88</v>
      </c>
      <c r="B1277" s="42">
        <f t="shared" si="19"/>
        <v>0</v>
      </c>
      <c r="C1277" s="45">
        <f>SUM(C1278,C1279)</f>
        <v>0</v>
      </c>
      <c r="D1277" s="45">
        <f>SUM(D1278,D1279)</f>
        <v>0</v>
      </c>
      <c r="E1277" s="45">
        <f>SUM(E1278,E1279)</f>
        <v>0</v>
      </c>
      <c r="F1277" s="45">
        <f>SUM(F1278,F1279)</f>
        <v>0</v>
      </c>
    </row>
    <row r="1278" ht="15" spans="1:6">
      <c r="A1278" s="46" t="s">
        <v>1047</v>
      </c>
      <c r="B1278" s="42">
        <f t="shared" si="19"/>
        <v>0</v>
      </c>
      <c r="C1278" s="47"/>
      <c r="D1278" s="47"/>
      <c r="E1278" s="47"/>
      <c r="F1278" s="47"/>
    </row>
    <row r="1279" ht="15" spans="1:6">
      <c r="A1279" s="46" t="s">
        <v>915</v>
      </c>
      <c r="B1279" s="42">
        <f t="shared" si="19"/>
        <v>0</v>
      </c>
      <c r="C1279" s="47"/>
      <c r="D1279" s="47"/>
      <c r="E1279" s="47"/>
      <c r="F1279" s="47"/>
    </row>
    <row r="1280" ht="15" spans="1:6">
      <c r="A1280" s="44" t="s">
        <v>1048</v>
      </c>
      <c r="B1280" s="42">
        <f t="shared" si="19"/>
        <v>5975</v>
      </c>
      <c r="C1280" s="45">
        <f>SUM(C1281)</f>
        <v>5975</v>
      </c>
      <c r="D1280" s="45">
        <f>SUM(D1281)</f>
        <v>0</v>
      </c>
      <c r="E1280" s="45">
        <f>SUM(E1281)</f>
        <v>0</v>
      </c>
      <c r="F1280" s="45">
        <f>SUM(F1281)</f>
        <v>0</v>
      </c>
    </row>
    <row r="1281" ht="15" spans="1:6">
      <c r="A1281" s="44" t="s">
        <v>1049</v>
      </c>
      <c r="B1281" s="42">
        <f t="shared" si="19"/>
        <v>5975</v>
      </c>
      <c r="C1281" s="45">
        <f>SUM(C1282,C1283,C1284,C1285)</f>
        <v>5975</v>
      </c>
      <c r="D1281" s="45">
        <f>SUM(D1282,D1283,D1284,D1285)</f>
        <v>0</v>
      </c>
      <c r="E1281" s="45">
        <f>SUM(E1282,E1283,E1284,E1285)</f>
        <v>0</v>
      </c>
      <c r="F1281" s="45">
        <f>SUM(F1282,F1283,F1284,F1285)</f>
        <v>0</v>
      </c>
    </row>
    <row r="1282" ht="15" spans="1:6">
      <c r="A1282" s="46" t="s">
        <v>1050</v>
      </c>
      <c r="B1282" s="42">
        <f t="shared" si="19"/>
        <v>5975</v>
      </c>
      <c r="C1282" s="47">
        <v>5975</v>
      </c>
      <c r="D1282" s="47"/>
      <c r="E1282" s="47"/>
      <c r="F1282" s="47"/>
    </row>
    <row r="1283" ht="15" spans="1:6">
      <c r="A1283" s="46" t="s">
        <v>1051</v>
      </c>
      <c r="B1283" s="42">
        <f t="shared" si="19"/>
        <v>0</v>
      </c>
      <c r="C1283" s="47"/>
      <c r="D1283" s="47"/>
      <c r="E1283" s="47"/>
      <c r="F1283" s="47"/>
    </row>
    <row r="1284" ht="15" spans="1:6">
      <c r="A1284" s="46" t="s">
        <v>1052</v>
      </c>
      <c r="B1284" s="42">
        <f t="shared" si="19"/>
        <v>0</v>
      </c>
      <c r="C1284" s="47"/>
      <c r="D1284" s="47"/>
      <c r="E1284" s="47"/>
      <c r="F1284" s="47"/>
    </row>
    <row r="1285" ht="15" spans="1:6">
      <c r="A1285" s="46" t="s">
        <v>1053</v>
      </c>
      <c r="B1285" s="42">
        <f t="shared" si="19"/>
        <v>0</v>
      </c>
      <c r="C1285" s="47"/>
      <c r="D1285" s="47"/>
      <c r="E1285" s="47"/>
      <c r="F1285" s="47"/>
    </row>
    <row r="1286" ht="15" spans="1:6">
      <c r="A1286" s="44" t="s">
        <v>91</v>
      </c>
      <c r="B1286" s="42">
        <f>C1286+D1286+E1286+F1286</f>
        <v>25</v>
      </c>
      <c r="C1286" s="45">
        <f>SUM(C1287)</f>
        <v>25</v>
      </c>
      <c r="D1286" s="45">
        <f>SUM(D1287)</f>
        <v>0</v>
      </c>
      <c r="E1286" s="45">
        <f>SUM(E1287)</f>
        <v>0</v>
      </c>
      <c r="F1286" s="45">
        <f>SUM(F1287)</f>
        <v>0</v>
      </c>
    </row>
    <row r="1287" spans="1:6">
      <c r="A1287" s="44" t="s">
        <v>1054</v>
      </c>
      <c r="B1287" s="42">
        <f>C1287+D1287+E1287+F1287</f>
        <v>25</v>
      </c>
      <c r="C1287" s="43">
        <f>C1288</f>
        <v>25</v>
      </c>
      <c r="D1287" s="42">
        <f>D1288</f>
        <v>0</v>
      </c>
      <c r="E1287" s="42">
        <f>E1288</f>
        <v>0</v>
      </c>
      <c r="F1287" s="42">
        <f>F1288</f>
        <v>0</v>
      </c>
    </row>
    <row r="1288" ht="15" spans="1:6">
      <c r="A1288" s="46" t="s">
        <v>1055</v>
      </c>
      <c r="B1288" s="42">
        <f>C1288+D1288+E1288+F1288</f>
        <v>25</v>
      </c>
      <c r="C1288" s="47">
        <v>25</v>
      </c>
      <c r="D1288" s="47"/>
      <c r="E1288" s="47"/>
      <c r="F1288" s="47"/>
    </row>
  </sheetData>
  <mergeCells count="7">
    <mergeCell ref="A2:F2"/>
    <mergeCell ref="A4:A5"/>
    <mergeCell ref="B4:B5"/>
    <mergeCell ref="C4:C5"/>
    <mergeCell ref="D4:D5"/>
    <mergeCell ref="E4:E5"/>
    <mergeCell ref="F4:F5"/>
  </mergeCells>
  <printOptions horizontalCentered="1"/>
  <pageMargins left="0.708661417322835" right="0.708661417322835" top="0.748031496062992" bottom="0.748031496062992" header="0.31496062992126" footer="0.31496062992126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zoomScale="98" zoomScaleNormal="98" topLeftCell="B1" workbookViewId="0">
      <selection activeCell="C24" sqref="C24"/>
    </sheetView>
  </sheetViews>
  <sheetFormatPr defaultColWidth="8" defaultRowHeight="21" customHeight="1" outlineLevelCol="2"/>
  <cols>
    <col min="1" max="1" width="8.875" style="2" hidden="1" customWidth="1"/>
    <col min="2" max="2" width="60.75" style="2" customWidth="1"/>
    <col min="3" max="3" width="48.75" style="32" customWidth="1"/>
    <col min="4" max="256" width="8" style="2"/>
    <col min="257" max="257" width="8" style="2" hidden="1" customWidth="1"/>
    <col min="258" max="259" width="48.75" style="2" customWidth="1"/>
    <col min="260" max="512" width="8" style="2"/>
    <col min="513" max="513" width="8" style="2" hidden="1" customWidth="1"/>
    <col min="514" max="515" width="48.75" style="2" customWidth="1"/>
    <col min="516" max="768" width="8" style="2"/>
    <col min="769" max="769" width="8" style="2" hidden="1" customWidth="1"/>
    <col min="770" max="771" width="48.75" style="2" customWidth="1"/>
    <col min="772" max="1024" width="8" style="2"/>
    <col min="1025" max="1025" width="8" style="2" hidden="1" customWidth="1"/>
    <col min="1026" max="1027" width="48.75" style="2" customWidth="1"/>
    <col min="1028" max="1280" width="8" style="2"/>
    <col min="1281" max="1281" width="8" style="2" hidden="1" customWidth="1"/>
    <col min="1282" max="1283" width="48.75" style="2" customWidth="1"/>
    <col min="1284" max="1536" width="8" style="2"/>
    <col min="1537" max="1537" width="8" style="2" hidden="1" customWidth="1"/>
    <col min="1538" max="1539" width="48.75" style="2" customWidth="1"/>
    <col min="1540" max="1792" width="8" style="2"/>
    <col min="1793" max="1793" width="8" style="2" hidden="1" customWidth="1"/>
    <col min="1794" max="1795" width="48.75" style="2" customWidth="1"/>
    <col min="1796" max="2048" width="8" style="2"/>
    <col min="2049" max="2049" width="8" style="2" hidden="1" customWidth="1"/>
    <col min="2050" max="2051" width="48.75" style="2" customWidth="1"/>
    <col min="2052" max="2304" width="8" style="2"/>
    <col min="2305" max="2305" width="8" style="2" hidden="1" customWidth="1"/>
    <col min="2306" max="2307" width="48.75" style="2" customWidth="1"/>
    <col min="2308" max="2560" width="8" style="2"/>
    <col min="2561" max="2561" width="8" style="2" hidden="1" customWidth="1"/>
    <col min="2562" max="2563" width="48.75" style="2" customWidth="1"/>
    <col min="2564" max="2816" width="8" style="2"/>
    <col min="2817" max="2817" width="8" style="2" hidden="1" customWidth="1"/>
    <col min="2818" max="2819" width="48.75" style="2" customWidth="1"/>
    <col min="2820" max="3072" width="8" style="2"/>
    <col min="3073" max="3073" width="8" style="2" hidden="1" customWidth="1"/>
    <col min="3074" max="3075" width="48.75" style="2" customWidth="1"/>
    <col min="3076" max="3328" width="8" style="2"/>
    <col min="3329" max="3329" width="8" style="2" hidden="1" customWidth="1"/>
    <col min="3330" max="3331" width="48.75" style="2" customWidth="1"/>
    <col min="3332" max="3584" width="8" style="2"/>
    <col min="3585" max="3585" width="8" style="2" hidden="1" customWidth="1"/>
    <col min="3586" max="3587" width="48.75" style="2" customWidth="1"/>
    <col min="3588" max="3840" width="8" style="2"/>
    <col min="3841" max="3841" width="8" style="2" hidden="1" customWidth="1"/>
    <col min="3842" max="3843" width="48.75" style="2" customWidth="1"/>
    <col min="3844" max="4096" width="8" style="2"/>
    <col min="4097" max="4097" width="8" style="2" hidden="1" customWidth="1"/>
    <col min="4098" max="4099" width="48.75" style="2" customWidth="1"/>
    <col min="4100" max="4352" width="8" style="2"/>
    <col min="4353" max="4353" width="8" style="2" hidden="1" customWidth="1"/>
    <col min="4354" max="4355" width="48.75" style="2" customWidth="1"/>
    <col min="4356" max="4608" width="8" style="2"/>
    <col min="4609" max="4609" width="8" style="2" hidden="1" customWidth="1"/>
    <col min="4610" max="4611" width="48.75" style="2" customWidth="1"/>
    <col min="4612" max="4864" width="8" style="2"/>
    <col min="4865" max="4865" width="8" style="2" hidden="1" customWidth="1"/>
    <col min="4866" max="4867" width="48.75" style="2" customWidth="1"/>
    <col min="4868" max="5120" width="8" style="2"/>
    <col min="5121" max="5121" width="8" style="2" hidden="1" customWidth="1"/>
    <col min="5122" max="5123" width="48.75" style="2" customWidth="1"/>
    <col min="5124" max="5376" width="8" style="2"/>
    <col min="5377" max="5377" width="8" style="2" hidden="1" customWidth="1"/>
    <col min="5378" max="5379" width="48.75" style="2" customWidth="1"/>
    <col min="5380" max="5632" width="8" style="2"/>
    <col min="5633" max="5633" width="8" style="2" hidden="1" customWidth="1"/>
    <col min="5634" max="5635" width="48.75" style="2" customWidth="1"/>
    <col min="5636" max="5888" width="8" style="2"/>
    <col min="5889" max="5889" width="8" style="2" hidden="1" customWidth="1"/>
    <col min="5890" max="5891" width="48.75" style="2" customWidth="1"/>
    <col min="5892" max="6144" width="8" style="2"/>
    <col min="6145" max="6145" width="8" style="2" hidden="1" customWidth="1"/>
    <col min="6146" max="6147" width="48.75" style="2" customWidth="1"/>
    <col min="6148" max="6400" width="8" style="2"/>
    <col min="6401" max="6401" width="8" style="2" hidden="1" customWidth="1"/>
    <col min="6402" max="6403" width="48.75" style="2" customWidth="1"/>
    <col min="6404" max="6656" width="8" style="2"/>
    <col min="6657" max="6657" width="8" style="2" hidden="1" customWidth="1"/>
    <col min="6658" max="6659" width="48.75" style="2" customWidth="1"/>
    <col min="6660" max="6912" width="8" style="2"/>
    <col min="6913" max="6913" width="8" style="2" hidden="1" customWidth="1"/>
    <col min="6914" max="6915" width="48.75" style="2" customWidth="1"/>
    <col min="6916" max="7168" width="8" style="2"/>
    <col min="7169" max="7169" width="8" style="2" hidden="1" customWidth="1"/>
    <col min="7170" max="7171" width="48.75" style="2" customWidth="1"/>
    <col min="7172" max="7424" width="8" style="2"/>
    <col min="7425" max="7425" width="8" style="2" hidden="1" customWidth="1"/>
    <col min="7426" max="7427" width="48.75" style="2" customWidth="1"/>
    <col min="7428" max="7680" width="8" style="2"/>
    <col min="7681" max="7681" width="8" style="2" hidden="1" customWidth="1"/>
    <col min="7682" max="7683" width="48.75" style="2" customWidth="1"/>
    <col min="7684" max="7936" width="8" style="2"/>
    <col min="7937" max="7937" width="8" style="2" hidden="1" customWidth="1"/>
    <col min="7938" max="7939" width="48.75" style="2" customWidth="1"/>
    <col min="7940" max="8192" width="8" style="2"/>
    <col min="8193" max="8193" width="8" style="2" hidden="1" customWidth="1"/>
    <col min="8194" max="8195" width="48.75" style="2" customWidth="1"/>
    <col min="8196" max="8448" width="8" style="2"/>
    <col min="8449" max="8449" width="8" style="2" hidden="1" customWidth="1"/>
    <col min="8450" max="8451" width="48.75" style="2" customWidth="1"/>
    <col min="8452" max="8704" width="8" style="2"/>
    <col min="8705" max="8705" width="8" style="2" hidden="1" customWidth="1"/>
    <col min="8706" max="8707" width="48.75" style="2" customWidth="1"/>
    <col min="8708" max="8960" width="8" style="2"/>
    <col min="8961" max="8961" width="8" style="2" hidden="1" customWidth="1"/>
    <col min="8962" max="8963" width="48.75" style="2" customWidth="1"/>
    <col min="8964" max="9216" width="8" style="2"/>
    <col min="9217" max="9217" width="8" style="2" hidden="1" customWidth="1"/>
    <col min="9218" max="9219" width="48.75" style="2" customWidth="1"/>
    <col min="9220" max="9472" width="8" style="2"/>
    <col min="9473" max="9473" width="8" style="2" hidden="1" customWidth="1"/>
    <col min="9474" max="9475" width="48.75" style="2" customWidth="1"/>
    <col min="9476" max="9728" width="8" style="2"/>
    <col min="9729" max="9729" width="8" style="2" hidden="1" customWidth="1"/>
    <col min="9730" max="9731" width="48.75" style="2" customWidth="1"/>
    <col min="9732" max="9984" width="8" style="2"/>
    <col min="9985" max="9985" width="8" style="2" hidden="1" customWidth="1"/>
    <col min="9986" max="9987" width="48.75" style="2" customWidth="1"/>
    <col min="9988" max="10240" width="8" style="2"/>
    <col min="10241" max="10241" width="8" style="2" hidden="1" customWidth="1"/>
    <col min="10242" max="10243" width="48.75" style="2" customWidth="1"/>
    <col min="10244" max="10496" width="8" style="2"/>
    <col min="10497" max="10497" width="8" style="2" hidden="1" customWidth="1"/>
    <col min="10498" max="10499" width="48.75" style="2" customWidth="1"/>
    <col min="10500" max="10752" width="8" style="2"/>
    <col min="10753" max="10753" width="8" style="2" hidden="1" customWidth="1"/>
    <col min="10754" max="10755" width="48.75" style="2" customWidth="1"/>
    <col min="10756" max="11008" width="8" style="2"/>
    <col min="11009" max="11009" width="8" style="2" hidden="1" customWidth="1"/>
    <col min="11010" max="11011" width="48.75" style="2" customWidth="1"/>
    <col min="11012" max="11264" width="8" style="2"/>
    <col min="11265" max="11265" width="8" style="2" hidden="1" customWidth="1"/>
    <col min="11266" max="11267" width="48.75" style="2" customWidth="1"/>
    <col min="11268" max="11520" width="8" style="2"/>
    <col min="11521" max="11521" width="8" style="2" hidden="1" customWidth="1"/>
    <col min="11522" max="11523" width="48.75" style="2" customWidth="1"/>
    <col min="11524" max="11776" width="8" style="2"/>
    <col min="11777" max="11777" width="8" style="2" hidden="1" customWidth="1"/>
    <col min="11778" max="11779" width="48.75" style="2" customWidth="1"/>
    <col min="11780" max="12032" width="8" style="2"/>
    <col min="12033" max="12033" width="8" style="2" hidden="1" customWidth="1"/>
    <col min="12034" max="12035" width="48.75" style="2" customWidth="1"/>
    <col min="12036" max="12288" width="8" style="2"/>
    <col min="12289" max="12289" width="8" style="2" hidden="1" customWidth="1"/>
    <col min="12290" max="12291" width="48.75" style="2" customWidth="1"/>
    <col min="12292" max="12544" width="8" style="2"/>
    <col min="12545" max="12545" width="8" style="2" hidden="1" customWidth="1"/>
    <col min="12546" max="12547" width="48.75" style="2" customWidth="1"/>
    <col min="12548" max="12800" width="8" style="2"/>
    <col min="12801" max="12801" width="8" style="2" hidden="1" customWidth="1"/>
    <col min="12802" max="12803" width="48.75" style="2" customWidth="1"/>
    <col min="12804" max="13056" width="8" style="2"/>
    <col min="13057" max="13057" width="8" style="2" hidden="1" customWidth="1"/>
    <col min="13058" max="13059" width="48.75" style="2" customWidth="1"/>
    <col min="13060" max="13312" width="8" style="2"/>
    <col min="13313" max="13313" width="8" style="2" hidden="1" customWidth="1"/>
    <col min="13314" max="13315" width="48.75" style="2" customWidth="1"/>
    <col min="13316" max="13568" width="8" style="2"/>
    <col min="13569" max="13569" width="8" style="2" hidden="1" customWidth="1"/>
    <col min="13570" max="13571" width="48.75" style="2" customWidth="1"/>
    <col min="13572" max="13824" width="8" style="2"/>
    <col min="13825" max="13825" width="8" style="2" hidden="1" customWidth="1"/>
    <col min="13826" max="13827" width="48.75" style="2" customWidth="1"/>
    <col min="13828" max="14080" width="8" style="2"/>
    <col min="14081" max="14081" width="8" style="2" hidden="1" customWidth="1"/>
    <col min="14082" max="14083" width="48.75" style="2" customWidth="1"/>
    <col min="14084" max="14336" width="8" style="2"/>
    <col min="14337" max="14337" width="8" style="2" hidden="1" customWidth="1"/>
    <col min="14338" max="14339" width="48.75" style="2" customWidth="1"/>
    <col min="14340" max="14592" width="8" style="2"/>
    <col min="14593" max="14593" width="8" style="2" hidden="1" customWidth="1"/>
    <col min="14594" max="14595" width="48.75" style="2" customWidth="1"/>
    <col min="14596" max="14848" width="8" style="2"/>
    <col min="14849" max="14849" width="8" style="2" hidden="1" customWidth="1"/>
    <col min="14850" max="14851" width="48.75" style="2" customWidth="1"/>
    <col min="14852" max="15104" width="8" style="2"/>
    <col min="15105" max="15105" width="8" style="2" hidden="1" customWidth="1"/>
    <col min="15106" max="15107" width="48.75" style="2" customWidth="1"/>
    <col min="15108" max="15360" width="8" style="2"/>
    <col min="15361" max="15361" width="8" style="2" hidden="1" customWidth="1"/>
    <col min="15362" max="15363" width="48.75" style="2" customWidth="1"/>
    <col min="15364" max="15616" width="8" style="2"/>
    <col min="15617" max="15617" width="8" style="2" hidden="1" customWidth="1"/>
    <col min="15618" max="15619" width="48.75" style="2" customWidth="1"/>
    <col min="15620" max="15872" width="8" style="2"/>
    <col min="15873" max="15873" width="8" style="2" hidden="1" customWidth="1"/>
    <col min="15874" max="15875" width="48.75" style="2" customWidth="1"/>
    <col min="15876" max="16128" width="8" style="2"/>
    <col min="16129" max="16129" width="8" style="2" hidden="1" customWidth="1"/>
    <col min="16130" max="16131" width="48.75" style="2" customWidth="1"/>
    <col min="16132" max="16384" width="8" style="2"/>
  </cols>
  <sheetData>
    <row r="1" ht="27" customHeight="1" spans="2:2">
      <c r="B1" s="3" t="s">
        <v>1056</v>
      </c>
    </row>
    <row r="2" ht="27" customHeight="1" spans="2:3">
      <c r="B2" s="4" t="s">
        <v>1057</v>
      </c>
      <c r="C2" s="4"/>
    </row>
    <row r="3" ht="23.25" customHeight="1" spans="3:3">
      <c r="C3" s="33" t="s">
        <v>26</v>
      </c>
    </row>
    <row r="4" s="1" customFormat="1" customHeight="1" spans="2:3">
      <c r="B4" s="5" t="s">
        <v>27</v>
      </c>
      <c r="C4" s="34" t="s">
        <v>29</v>
      </c>
    </row>
    <row r="5" customHeight="1" spans="1:3">
      <c r="A5" s="2" t="s">
        <v>1058</v>
      </c>
      <c r="B5" s="6" t="s">
        <v>1059</v>
      </c>
      <c r="C5" s="35">
        <f>C6+C11+C22+C24+C27+C29</f>
        <v>1909</v>
      </c>
    </row>
    <row r="6" customHeight="1" spans="1:3">
      <c r="A6" s="2" t="s">
        <v>1060</v>
      </c>
      <c r="B6" s="6" t="s">
        <v>1061</v>
      </c>
      <c r="C6" s="35">
        <f>SUM(C7:C10)</f>
        <v>842.12</v>
      </c>
    </row>
    <row r="7" customHeight="1" spans="1:3">
      <c r="A7" s="2" t="s">
        <v>1062</v>
      </c>
      <c r="B7" s="6" t="s">
        <v>1063</v>
      </c>
      <c r="C7" s="35">
        <v>406.12</v>
      </c>
    </row>
    <row r="8" customHeight="1" spans="2:3">
      <c r="B8" s="6" t="s">
        <v>1064</v>
      </c>
      <c r="C8" s="35">
        <v>158</v>
      </c>
    </row>
    <row r="9" customHeight="1" spans="1:3">
      <c r="A9" s="2" t="s">
        <v>1065</v>
      </c>
      <c r="B9" s="6" t="s">
        <v>1066</v>
      </c>
      <c r="C9" s="35">
        <v>73</v>
      </c>
    </row>
    <row r="10" customHeight="1" spans="1:3">
      <c r="A10" s="2" t="s">
        <v>1067</v>
      </c>
      <c r="B10" s="6" t="s">
        <v>1068</v>
      </c>
      <c r="C10" s="35">
        <v>205</v>
      </c>
    </row>
    <row r="11" customHeight="1" spans="2:3">
      <c r="B11" s="6" t="s">
        <v>1069</v>
      </c>
      <c r="C11" s="35">
        <f>SUM(C12:C21)</f>
        <v>339.63</v>
      </c>
    </row>
    <row r="12" customHeight="1" spans="1:3">
      <c r="A12" s="2" t="s">
        <v>1070</v>
      </c>
      <c r="B12" s="6" t="s">
        <v>1071</v>
      </c>
      <c r="C12" s="35">
        <v>265.23</v>
      </c>
    </row>
    <row r="13" customHeight="1" spans="1:3">
      <c r="A13" s="2" t="s">
        <v>1072</v>
      </c>
      <c r="B13" s="6" t="s">
        <v>1073</v>
      </c>
      <c r="C13" s="35">
        <v>0.25</v>
      </c>
    </row>
    <row r="14" customHeight="1" spans="1:3">
      <c r="A14" s="2" t="s">
        <v>1074</v>
      </c>
      <c r="B14" s="6" t="s">
        <v>1075</v>
      </c>
      <c r="C14" s="35">
        <v>0.25</v>
      </c>
    </row>
    <row r="15" customHeight="1" spans="1:3">
      <c r="A15" s="2" t="s">
        <v>1076</v>
      </c>
      <c r="B15" s="6" t="s">
        <v>1077</v>
      </c>
      <c r="C15" s="35"/>
    </row>
    <row r="16" customHeight="1" spans="1:3">
      <c r="A16" s="2" t="s">
        <v>1078</v>
      </c>
      <c r="B16" s="6" t="s">
        <v>1079</v>
      </c>
      <c r="C16" s="35">
        <v>0.05</v>
      </c>
    </row>
    <row r="17" customHeight="1" spans="1:3">
      <c r="A17" s="2" t="s">
        <v>1080</v>
      </c>
      <c r="B17" s="6" t="s">
        <v>1081</v>
      </c>
      <c r="C17" s="35">
        <v>2.25</v>
      </c>
    </row>
    <row r="18" customHeight="1" spans="2:3">
      <c r="B18" s="6" t="s">
        <v>1082</v>
      </c>
      <c r="C18" s="35"/>
    </row>
    <row r="19" customHeight="1" spans="1:3">
      <c r="A19" s="2" t="s">
        <v>1083</v>
      </c>
      <c r="B19" s="6" t="s">
        <v>1084</v>
      </c>
      <c r="C19" s="35">
        <v>50</v>
      </c>
    </row>
    <row r="20" customHeight="1" spans="1:3">
      <c r="A20" s="2" t="s">
        <v>1085</v>
      </c>
      <c r="B20" s="6" t="s">
        <v>1086</v>
      </c>
      <c r="C20" s="35">
        <v>0.7</v>
      </c>
    </row>
    <row r="21" customHeight="1" spans="1:3">
      <c r="A21" s="2" t="s">
        <v>1087</v>
      </c>
      <c r="B21" s="6" t="s">
        <v>1088</v>
      </c>
      <c r="C21" s="35">
        <v>20.9</v>
      </c>
    </row>
    <row r="22" customHeight="1" spans="1:3">
      <c r="A22" s="2" t="s">
        <v>1089</v>
      </c>
      <c r="B22" s="6" t="s">
        <v>1090</v>
      </c>
      <c r="C22" s="35">
        <v>1.25</v>
      </c>
    </row>
    <row r="23" customHeight="1" spans="1:3">
      <c r="A23" s="2" t="s">
        <v>1091</v>
      </c>
      <c r="B23" s="6" t="s">
        <v>1092</v>
      </c>
      <c r="C23" s="35">
        <v>1.25</v>
      </c>
    </row>
    <row r="24" customHeight="1" spans="1:3">
      <c r="A24" s="2" t="s">
        <v>1093</v>
      </c>
      <c r="B24" s="6" t="s">
        <v>1094</v>
      </c>
      <c r="C24" s="35">
        <f>SUM(C25:C26)</f>
        <v>720.45</v>
      </c>
    </row>
    <row r="25" customHeight="1" spans="1:3">
      <c r="A25" s="2" t="s">
        <v>1095</v>
      </c>
      <c r="B25" s="6" t="s">
        <v>1096</v>
      </c>
      <c r="C25" s="35">
        <v>695.3</v>
      </c>
    </row>
    <row r="26" customHeight="1" spans="1:3">
      <c r="A26" s="2" t="s">
        <v>1097</v>
      </c>
      <c r="B26" s="6" t="s">
        <v>1098</v>
      </c>
      <c r="C26" s="35">
        <v>25.15</v>
      </c>
    </row>
    <row r="27" customHeight="1" spans="1:3">
      <c r="A27" s="2" t="s">
        <v>1099</v>
      </c>
      <c r="B27" s="6" t="s">
        <v>1100</v>
      </c>
      <c r="C27" s="35">
        <v>1.55</v>
      </c>
    </row>
    <row r="28" customHeight="1" spans="1:3">
      <c r="A28" s="2" t="s">
        <v>1101</v>
      </c>
      <c r="B28" s="6" t="s">
        <v>1102</v>
      </c>
      <c r="C28" s="35">
        <v>1.55</v>
      </c>
    </row>
    <row r="29" customHeight="1" spans="1:3">
      <c r="A29" s="2" t="s">
        <v>1103</v>
      </c>
      <c r="B29" s="6" t="s">
        <v>1104</v>
      </c>
      <c r="C29" s="35">
        <v>4</v>
      </c>
    </row>
    <row r="30" customHeight="1" spans="1:3">
      <c r="A30" s="2" t="s">
        <v>1105</v>
      </c>
      <c r="B30" s="6" t="s">
        <v>1106</v>
      </c>
      <c r="C30" s="35">
        <v>4</v>
      </c>
    </row>
    <row r="31" customHeight="1" spans="1:3">
      <c r="A31" s="2" t="s">
        <v>1107</v>
      </c>
      <c r="B31" s="6" t="s">
        <v>1108</v>
      </c>
      <c r="C31" s="35"/>
    </row>
    <row r="32" customHeight="1" spans="1:3">
      <c r="A32" s="2" t="s">
        <v>1109</v>
      </c>
      <c r="B32" s="6" t="s">
        <v>1110</v>
      </c>
      <c r="C32" s="35"/>
    </row>
  </sheetData>
  <mergeCells count="1">
    <mergeCell ref="B2:C2"/>
  </mergeCells>
  <printOptions horizontalCentered="1"/>
  <pageMargins left="0.708661417322835" right="0.708661417322835" top="0.748031496062992" bottom="0.748031496062992" header="0.31496062992126" footer="0.31496062992126"/>
  <pageSetup paperSize="9" fitToHeight="1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1"/>
  <sheetViews>
    <sheetView workbookViewId="0">
      <selection activeCell="C16" sqref="C16"/>
    </sheetView>
  </sheetViews>
  <sheetFormatPr defaultColWidth="8" defaultRowHeight="14.25" outlineLevelCol="1"/>
  <cols>
    <col min="1" max="1" width="62.5" style="2" customWidth="1"/>
    <col min="2" max="2" width="40.125" style="2" customWidth="1"/>
    <col min="3" max="3" width="10.875" style="2" customWidth="1"/>
    <col min="4" max="256" width="8" style="2"/>
    <col min="257" max="257" width="62.5" style="2" customWidth="1"/>
    <col min="258" max="258" width="40.125" style="2" customWidth="1"/>
    <col min="259" max="259" width="10.875" style="2" customWidth="1"/>
    <col min="260" max="512" width="8" style="2"/>
    <col min="513" max="513" width="62.5" style="2" customWidth="1"/>
    <col min="514" max="514" width="40.125" style="2" customWidth="1"/>
    <col min="515" max="515" width="10.875" style="2" customWidth="1"/>
    <col min="516" max="768" width="8" style="2"/>
    <col min="769" max="769" width="62.5" style="2" customWidth="1"/>
    <col min="770" max="770" width="40.125" style="2" customWidth="1"/>
    <col min="771" max="771" width="10.875" style="2" customWidth="1"/>
    <col min="772" max="1024" width="8" style="2"/>
    <col min="1025" max="1025" width="62.5" style="2" customWidth="1"/>
    <col min="1026" max="1026" width="40.125" style="2" customWidth="1"/>
    <col min="1027" max="1027" width="10.875" style="2" customWidth="1"/>
    <col min="1028" max="1280" width="8" style="2"/>
    <col min="1281" max="1281" width="62.5" style="2" customWidth="1"/>
    <col min="1282" max="1282" width="40.125" style="2" customWidth="1"/>
    <col min="1283" max="1283" width="10.875" style="2" customWidth="1"/>
    <col min="1284" max="1536" width="8" style="2"/>
    <col min="1537" max="1537" width="62.5" style="2" customWidth="1"/>
    <col min="1538" max="1538" width="40.125" style="2" customWidth="1"/>
    <col min="1539" max="1539" width="10.875" style="2" customWidth="1"/>
    <col min="1540" max="1792" width="8" style="2"/>
    <col min="1793" max="1793" width="62.5" style="2" customWidth="1"/>
    <col min="1794" max="1794" width="40.125" style="2" customWidth="1"/>
    <col min="1795" max="1795" width="10.875" style="2" customWidth="1"/>
    <col min="1796" max="2048" width="8" style="2"/>
    <col min="2049" max="2049" width="62.5" style="2" customWidth="1"/>
    <col min="2050" max="2050" width="40.125" style="2" customWidth="1"/>
    <col min="2051" max="2051" width="10.875" style="2" customWidth="1"/>
    <col min="2052" max="2304" width="8" style="2"/>
    <col min="2305" max="2305" width="62.5" style="2" customWidth="1"/>
    <col min="2306" max="2306" width="40.125" style="2" customWidth="1"/>
    <col min="2307" max="2307" width="10.875" style="2" customWidth="1"/>
    <col min="2308" max="2560" width="8" style="2"/>
    <col min="2561" max="2561" width="62.5" style="2" customWidth="1"/>
    <col min="2562" max="2562" width="40.125" style="2" customWidth="1"/>
    <col min="2563" max="2563" width="10.875" style="2" customWidth="1"/>
    <col min="2564" max="2816" width="8" style="2"/>
    <col min="2817" max="2817" width="62.5" style="2" customWidth="1"/>
    <col min="2818" max="2818" width="40.125" style="2" customWidth="1"/>
    <col min="2819" max="2819" width="10.875" style="2" customWidth="1"/>
    <col min="2820" max="3072" width="8" style="2"/>
    <col min="3073" max="3073" width="62.5" style="2" customWidth="1"/>
    <col min="3074" max="3074" width="40.125" style="2" customWidth="1"/>
    <col min="3075" max="3075" width="10.875" style="2" customWidth="1"/>
    <col min="3076" max="3328" width="8" style="2"/>
    <col min="3329" max="3329" width="62.5" style="2" customWidth="1"/>
    <col min="3330" max="3330" width="40.125" style="2" customWidth="1"/>
    <col min="3331" max="3331" width="10.875" style="2" customWidth="1"/>
    <col min="3332" max="3584" width="8" style="2"/>
    <col min="3585" max="3585" width="62.5" style="2" customWidth="1"/>
    <col min="3586" max="3586" width="40.125" style="2" customWidth="1"/>
    <col min="3587" max="3587" width="10.875" style="2" customWidth="1"/>
    <col min="3588" max="3840" width="8" style="2"/>
    <col min="3841" max="3841" width="62.5" style="2" customWidth="1"/>
    <col min="3842" max="3842" width="40.125" style="2" customWidth="1"/>
    <col min="3843" max="3843" width="10.875" style="2" customWidth="1"/>
    <col min="3844" max="4096" width="8" style="2"/>
    <col min="4097" max="4097" width="62.5" style="2" customWidth="1"/>
    <col min="4098" max="4098" width="40.125" style="2" customWidth="1"/>
    <col min="4099" max="4099" width="10.875" style="2" customWidth="1"/>
    <col min="4100" max="4352" width="8" style="2"/>
    <col min="4353" max="4353" width="62.5" style="2" customWidth="1"/>
    <col min="4354" max="4354" width="40.125" style="2" customWidth="1"/>
    <col min="4355" max="4355" width="10.875" style="2" customWidth="1"/>
    <col min="4356" max="4608" width="8" style="2"/>
    <col min="4609" max="4609" width="62.5" style="2" customWidth="1"/>
    <col min="4610" max="4610" width="40.125" style="2" customWidth="1"/>
    <col min="4611" max="4611" width="10.875" style="2" customWidth="1"/>
    <col min="4612" max="4864" width="8" style="2"/>
    <col min="4865" max="4865" width="62.5" style="2" customWidth="1"/>
    <col min="4866" max="4866" width="40.125" style="2" customWidth="1"/>
    <col min="4867" max="4867" width="10.875" style="2" customWidth="1"/>
    <col min="4868" max="5120" width="8" style="2"/>
    <col min="5121" max="5121" width="62.5" style="2" customWidth="1"/>
    <col min="5122" max="5122" width="40.125" style="2" customWidth="1"/>
    <col min="5123" max="5123" width="10.875" style="2" customWidth="1"/>
    <col min="5124" max="5376" width="8" style="2"/>
    <col min="5377" max="5377" width="62.5" style="2" customWidth="1"/>
    <col min="5378" max="5378" width="40.125" style="2" customWidth="1"/>
    <col min="5379" max="5379" width="10.875" style="2" customWidth="1"/>
    <col min="5380" max="5632" width="8" style="2"/>
    <col min="5633" max="5633" width="62.5" style="2" customWidth="1"/>
    <col min="5634" max="5634" width="40.125" style="2" customWidth="1"/>
    <col min="5635" max="5635" width="10.875" style="2" customWidth="1"/>
    <col min="5636" max="5888" width="8" style="2"/>
    <col min="5889" max="5889" width="62.5" style="2" customWidth="1"/>
    <col min="5890" max="5890" width="40.125" style="2" customWidth="1"/>
    <col min="5891" max="5891" width="10.875" style="2" customWidth="1"/>
    <col min="5892" max="6144" width="8" style="2"/>
    <col min="6145" max="6145" width="62.5" style="2" customWidth="1"/>
    <col min="6146" max="6146" width="40.125" style="2" customWidth="1"/>
    <col min="6147" max="6147" width="10.875" style="2" customWidth="1"/>
    <col min="6148" max="6400" width="8" style="2"/>
    <col min="6401" max="6401" width="62.5" style="2" customWidth="1"/>
    <col min="6402" max="6402" width="40.125" style="2" customWidth="1"/>
    <col min="6403" max="6403" width="10.875" style="2" customWidth="1"/>
    <col min="6404" max="6656" width="8" style="2"/>
    <col min="6657" max="6657" width="62.5" style="2" customWidth="1"/>
    <col min="6658" max="6658" width="40.125" style="2" customWidth="1"/>
    <col min="6659" max="6659" width="10.875" style="2" customWidth="1"/>
    <col min="6660" max="6912" width="8" style="2"/>
    <col min="6913" max="6913" width="62.5" style="2" customWidth="1"/>
    <col min="6914" max="6914" width="40.125" style="2" customWidth="1"/>
    <col min="6915" max="6915" width="10.875" style="2" customWidth="1"/>
    <col min="6916" max="7168" width="8" style="2"/>
    <col min="7169" max="7169" width="62.5" style="2" customWidth="1"/>
    <col min="7170" max="7170" width="40.125" style="2" customWidth="1"/>
    <col min="7171" max="7171" width="10.875" style="2" customWidth="1"/>
    <col min="7172" max="7424" width="8" style="2"/>
    <col min="7425" max="7425" width="62.5" style="2" customWidth="1"/>
    <col min="7426" max="7426" width="40.125" style="2" customWidth="1"/>
    <col min="7427" max="7427" width="10.875" style="2" customWidth="1"/>
    <col min="7428" max="7680" width="8" style="2"/>
    <col min="7681" max="7681" width="62.5" style="2" customWidth="1"/>
    <col min="7682" max="7682" width="40.125" style="2" customWidth="1"/>
    <col min="7683" max="7683" width="10.875" style="2" customWidth="1"/>
    <col min="7684" max="7936" width="8" style="2"/>
    <col min="7937" max="7937" width="62.5" style="2" customWidth="1"/>
    <col min="7938" max="7938" width="40.125" style="2" customWidth="1"/>
    <col min="7939" max="7939" width="10.875" style="2" customWidth="1"/>
    <col min="7940" max="8192" width="8" style="2"/>
    <col min="8193" max="8193" width="62.5" style="2" customWidth="1"/>
    <col min="8194" max="8194" width="40.125" style="2" customWidth="1"/>
    <col min="8195" max="8195" width="10.875" style="2" customWidth="1"/>
    <col min="8196" max="8448" width="8" style="2"/>
    <col min="8449" max="8449" width="62.5" style="2" customWidth="1"/>
    <col min="8450" max="8450" width="40.125" style="2" customWidth="1"/>
    <col min="8451" max="8451" width="10.875" style="2" customWidth="1"/>
    <col min="8452" max="8704" width="8" style="2"/>
    <col min="8705" max="8705" width="62.5" style="2" customWidth="1"/>
    <col min="8706" max="8706" width="40.125" style="2" customWidth="1"/>
    <col min="8707" max="8707" width="10.875" style="2" customWidth="1"/>
    <col min="8708" max="8960" width="8" style="2"/>
    <col min="8961" max="8961" width="62.5" style="2" customWidth="1"/>
    <col min="8962" max="8962" width="40.125" style="2" customWidth="1"/>
    <col min="8963" max="8963" width="10.875" style="2" customWidth="1"/>
    <col min="8964" max="9216" width="8" style="2"/>
    <col min="9217" max="9217" width="62.5" style="2" customWidth="1"/>
    <col min="9218" max="9218" width="40.125" style="2" customWidth="1"/>
    <col min="9219" max="9219" width="10.875" style="2" customWidth="1"/>
    <col min="9220" max="9472" width="8" style="2"/>
    <col min="9473" max="9473" width="62.5" style="2" customWidth="1"/>
    <col min="9474" max="9474" width="40.125" style="2" customWidth="1"/>
    <col min="9475" max="9475" width="10.875" style="2" customWidth="1"/>
    <col min="9476" max="9728" width="8" style="2"/>
    <col min="9729" max="9729" width="62.5" style="2" customWidth="1"/>
    <col min="9730" max="9730" width="40.125" style="2" customWidth="1"/>
    <col min="9731" max="9731" width="10.875" style="2" customWidth="1"/>
    <col min="9732" max="9984" width="8" style="2"/>
    <col min="9985" max="9985" width="62.5" style="2" customWidth="1"/>
    <col min="9986" max="9986" width="40.125" style="2" customWidth="1"/>
    <col min="9987" max="9987" width="10.875" style="2" customWidth="1"/>
    <col min="9988" max="10240" width="8" style="2"/>
    <col min="10241" max="10241" width="62.5" style="2" customWidth="1"/>
    <col min="10242" max="10242" width="40.125" style="2" customWidth="1"/>
    <col min="10243" max="10243" width="10.875" style="2" customWidth="1"/>
    <col min="10244" max="10496" width="8" style="2"/>
    <col min="10497" max="10497" width="62.5" style="2" customWidth="1"/>
    <col min="10498" max="10498" width="40.125" style="2" customWidth="1"/>
    <col min="10499" max="10499" width="10.875" style="2" customWidth="1"/>
    <col min="10500" max="10752" width="8" style="2"/>
    <col min="10753" max="10753" width="62.5" style="2" customWidth="1"/>
    <col min="10754" max="10754" width="40.125" style="2" customWidth="1"/>
    <col min="10755" max="10755" width="10.875" style="2" customWidth="1"/>
    <col min="10756" max="11008" width="8" style="2"/>
    <col min="11009" max="11009" width="62.5" style="2" customWidth="1"/>
    <col min="11010" max="11010" width="40.125" style="2" customWidth="1"/>
    <col min="11011" max="11011" width="10.875" style="2" customWidth="1"/>
    <col min="11012" max="11264" width="8" style="2"/>
    <col min="11265" max="11265" width="62.5" style="2" customWidth="1"/>
    <col min="11266" max="11266" width="40.125" style="2" customWidth="1"/>
    <col min="11267" max="11267" width="10.875" style="2" customWidth="1"/>
    <col min="11268" max="11520" width="8" style="2"/>
    <col min="11521" max="11521" width="62.5" style="2" customWidth="1"/>
    <col min="11522" max="11522" width="40.125" style="2" customWidth="1"/>
    <col min="11523" max="11523" width="10.875" style="2" customWidth="1"/>
    <col min="11524" max="11776" width="8" style="2"/>
    <col min="11777" max="11777" width="62.5" style="2" customWidth="1"/>
    <col min="11778" max="11778" width="40.125" style="2" customWidth="1"/>
    <col min="11779" max="11779" width="10.875" style="2" customWidth="1"/>
    <col min="11780" max="12032" width="8" style="2"/>
    <col min="12033" max="12033" width="62.5" style="2" customWidth="1"/>
    <col min="12034" max="12034" width="40.125" style="2" customWidth="1"/>
    <col min="12035" max="12035" width="10.875" style="2" customWidth="1"/>
    <col min="12036" max="12288" width="8" style="2"/>
    <col min="12289" max="12289" width="62.5" style="2" customWidth="1"/>
    <col min="12290" max="12290" width="40.125" style="2" customWidth="1"/>
    <col min="12291" max="12291" width="10.875" style="2" customWidth="1"/>
    <col min="12292" max="12544" width="8" style="2"/>
    <col min="12545" max="12545" width="62.5" style="2" customWidth="1"/>
    <col min="12546" max="12546" width="40.125" style="2" customWidth="1"/>
    <col min="12547" max="12547" width="10.875" style="2" customWidth="1"/>
    <col min="12548" max="12800" width="8" style="2"/>
    <col min="12801" max="12801" width="62.5" style="2" customWidth="1"/>
    <col min="12802" max="12802" width="40.125" style="2" customWidth="1"/>
    <col min="12803" max="12803" width="10.875" style="2" customWidth="1"/>
    <col min="12804" max="13056" width="8" style="2"/>
    <col min="13057" max="13057" width="62.5" style="2" customWidth="1"/>
    <col min="13058" max="13058" width="40.125" style="2" customWidth="1"/>
    <col min="13059" max="13059" width="10.875" style="2" customWidth="1"/>
    <col min="13060" max="13312" width="8" style="2"/>
    <col min="13313" max="13313" width="62.5" style="2" customWidth="1"/>
    <col min="13314" max="13314" width="40.125" style="2" customWidth="1"/>
    <col min="13315" max="13315" width="10.875" style="2" customWidth="1"/>
    <col min="13316" max="13568" width="8" style="2"/>
    <col min="13569" max="13569" width="62.5" style="2" customWidth="1"/>
    <col min="13570" max="13570" width="40.125" style="2" customWidth="1"/>
    <col min="13571" max="13571" width="10.875" style="2" customWidth="1"/>
    <col min="13572" max="13824" width="8" style="2"/>
    <col min="13825" max="13825" width="62.5" style="2" customWidth="1"/>
    <col min="13826" max="13826" width="40.125" style="2" customWidth="1"/>
    <col min="13827" max="13827" width="10.875" style="2" customWidth="1"/>
    <col min="13828" max="14080" width="8" style="2"/>
    <col min="14081" max="14081" width="62.5" style="2" customWidth="1"/>
    <col min="14082" max="14082" width="40.125" style="2" customWidth="1"/>
    <col min="14083" max="14083" width="10.875" style="2" customWidth="1"/>
    <col min="14084" max="14336" width="8" style="2"/>
    <col min="14337" max="14337" width="62.5" style="2" customWidth="1"/>
    <col min="14338" max="14338" width="40.125" style="2" customWidth="1"/>
    <col min="14339" max="14339" width="10.875" style="2" customWidth="1"/>
    <col min="14340" max="14592" width="8" style="2"/>
    <col min="14593" max="14593" width="62.5" style="2" customWidth="1"/>
    <col min="14594" max="14594" width="40.125" style="2" customWidth="1"/>
    <col min="14595" max="14595" width="10.875" style="2" customWidth="1"/>
    <col min="14596" max="14848" width="8" style="2"/>
    <col min="14849" max="14849" width="62.5" style="2" customWidth="1"/>
    <col min="14850" max="14850" width="40.125" style="2" customWidth="1"/>
    <col min="14851" max="14851" width="10.875" style="2" customWidth="1"/>
    <col min="14852" max="15104" width="8" style="2"/>
    <col min="15105" max="15105" width="62.5" style="2" customWidth="1"/>
    <col min="15106" max="15106" width="40.125" style="2" customWidth="1"/>
    <col min="15107" max="15107" width="10.875" style="2" customWidth="1"/>
    <col min="15108" max="15360" width="8" style="2"/>
    <col min="15361" max="15361" width="62.5" style="2" customWidth="1"/>
    <col min="15362" max="15362" width="40.125" style="2" customWidth="1"/>
    <col min="15363" max="15363" width="10.875" style="2" customWidth="1"/>
    <col min="15364" max="15616" width="8" style="2"/>
    <col min="15617" max="15617" width="62.5" style="2" customWidth="1"/>
    <col min="15618" max="15618" width="40.125" style="2" customWidth="1"/>
    <col min="15619" max="15619" width="10.875" style="2" customWidth="1"/>
    <col min="15620" max="15872" width="8" style="2"/>
    <col min="15873" max="15873" width="62.5" style="2" customWidth="1"/>
    <col min="15874" max="15874" width="40.125" style="2" customWidth="1"/>
    <col min="15875" max="15875" width="10.875" style="2" customWidth="1"/>
    <col min="15876" max="16128" width="8" style="2"/>
    <col min="16129" max="16129" width="62.5" style="2" customWidth="1"/>
    <col min="16130" max="16130" width="40.125" style="2" customWidth="1"/>
    <col min="16131" max="16131" width="10.875" style="2" customWidth="1"/>
    <col min="16132" max="16384" width="8" style="2"/>
  </cols>
  <sheetData>
    <row r="1" ht="24.75" customHeight="1" spans="1:1">
      <c r="A1" s="3" t="s">
        <v>1111</v>
      </c>
    </row>
    <row r="2" ht="33.75" customHeight="1" spans="1:2">
      <c r="A2" s="4" t="s">
        <v>1112</v>
      </c>
      <c r="B2" s="4"/>
    </row>
    <row r="3" ht="24.75" customHeight="1" spans="2:2">
      <c r="B3" s="12" t="s">
        <v>1113</v>
      </c>
    </row>
    <row r="4" s="1" customFormat="1" ht="30.75" customHeight="1" spans="1:2">
      <c r="A4" s="5" t="s">
        <v>27</v>
      </c>
      <c r="B4" s="5" t="s">
        <v>29</v>
      </c>
    </row>
    <row r="5" ht="30.75" customHeight="1" spans="1:2">
      <c r="A5" s="6" t="s">
        <v>1114</v>
      </c>
      <c r="B5" s="6">
        <v>0</v>
      </c>
    </row>
    <row r="6" ht="30.75" customHeight="1" spans="1:2">
      <c r="A6" s="6" t="s">
        <v>1115</v>
      </c>
      <c r="B6" s="6">
        <v>0</v>
      </c>
    </row>
    <row r="7" ht="30.75" customHeight="1" spans="1:2">
      <c r="A7" s="6" t="s">
        <v>1116</v>
      </c>
      <c r="B7" s="6">
        <v>0</v>
      </c>
    </row>
    <row r="8" ht="30.75" customHeight="1" spans="1:2">
      <c r="A8" s="6" t="s">
        <v>1117</v>
      </c>
      <c r="B8" s="6">
        <v>0</v>
      </c>
    </row>
    <row r="9" ht="30.75" customHeight="1" spans="1:2">
      <c r="A9" s="6" t="s">
        <v>1118</v>
      </c>
      <c r="B9" s="6">
        <v>0</v>
      </c>
    </row>
    <row r="10" ht="30.75" customHeight="1" spans="1:1">
      <c r="A10" s="2" t="s">
        <v>1119</v>
      </c>
    </row>
    <row r="11" ht="24.75" customHeight="1"/>
  </sheetData>
  <mergeCells count="2">
    <mergeCell ref="A2:B2"/>
    <mergeCell ref="A10:B10"/>
  </mergeCells>
  <printOptions horizontalCentered="1"/>
  <pageMargins left="0.708661417322835" right="0.708661417322835" top="0.748031496062992" bottom="0.748031496062992" header="0.31496062992126" footer="0.31496062992126"/>
  <pageSetup paperSize="9" fitToHeight="1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workbookViewId="0">
      <selection activeCell="E16" sqref="E16"/>
    </sheetView>
  </sheetViews>
  <sheetFormatPr defaultColWidth="8" defaultRowHeight="14.25" outlineLevelCol="4"/>
  <cols>
    <col min="1" max="1" width="47.5" style="2" customWidth="1"/>
    <col min="2" max="5" width="17.5" style="2" customWidth="1"/>
    <col min="6" max="254" width="8" style="2"/>
    <col min="255" max="255" width="47.5" style="2" customWidth="1"/>
    <col min="256" max="257" width="22.5" style="2" customWidth="1"/>
    <col min="258" max="510" width="8" style="2"/>
    <col min="511" max="511" width="47.5" style="2" customWidth="1"/>
    <col min="512" max="513" width="22.5" style="2" customWidth="1"/>
    <col min="514" max="766" width="8" style="2"/>
    <col min="767" max="767" width="47.5" style="2" customWidth="1"/>
    <col min="768" max="769" width="22.5" style="2" customWidth="1"/>
    <col min="770" max="1022" width="8" style="2"/>
    <col min="1023" max="1023" width="47.5" style="2" customWidth="1"/>
    <col min="1024" max="1025" width="22.5" style="2" customWidth="1"/>
    <col min="1026" max="1278" width="8" style="2"/>
    <col min="1279" max="1279" width="47.5" style="2" customWidth="1"/>
    <col min="1280" max="1281" width="22.5" style="2" customWidth="1"/>
    <col min="1282" max="1534" width="8" style="2"/>
    <col min="1535" max="1535" width="47.5" style="2" customWidth="1"/>
    <col min="1536" max="1537" width="22.5" style="2" customWidth="1"/>
    <col min="1538" max="1790" width="8" style="2"/>
    <col min="1791" max="1791" width="47.5" style="2" customWidth="1"/>
    <col min="1792" max="1793" width="22.5" style="2" customWidth="1"/>
    <col min="1794" max="2046" width="8" style="2"/>
    <col min="2047" max="2047" width="47.5" style="2" customWidth="1"/>
    <col min="2048" max="2049" width="22.5" style="2" customWidth="1"/>
    <col min="2050" max="2302" width="8" style="2"/>
    <col min="2303" max="2303" width="47.5" style="2" customWidth="1"/>
    <col min="2304" max="2305" width="22.5" style="2" customWidth="1"/>
    <col min="2306" max="2558" width="8" style="2"/>
    <col min="2559" max="2559" width="47.5" style="2" customWidth="1"/>
    <col min="2560" max="2561" width="22.5" style="2" customWidth="1"/>
    <col min="2562" max="2814" width="8" style="2"/>
    <col min="2815" max="2815" width="47.5" style="2" customWidth="1"/>
    <col min="2816" max="2817" width="22.5" style="2" customWidth="1"/>
    <col min="2818" max="3070" width="8" style="2"/>
    <col min="3071" max="3071" width="47.5" style="2" customWidth="1"/>
    <col min="3072" max="3073" width="22.5" style="2" customWidth="1"/>
    <col min="3074" max="3326" width="8" style="2"/>
    <col min="3327" max="3327" width="47.5" style="2" customWidth="1"/>
    <col min="3328" max="3329" width="22.5" style="2" customWidth="1"/>
    <col min="3330" max="3582" width="8" style="2"/>
    <col min="3583" max="3583" width="47.5" style="2" customWidth="1"/>
    <col min="3584" max="3585" width="22.5" style="2" customWidth="1"/>
    <col min="3586" max="3838" width="8" style="2"/>
    <col min="3839" max="3839" width="47.5" style="2" customWidth="1"/>
    <col min="3840" max="3841" width="22.5" style="2" customWidth="1"/>
    <col min="3842" max="4094" width="8" style="2"/>
    <col min="4095" max="4095" width="47.5" style="2" customWidth="1"/>
    <col min="4096" max="4097" width="22.5" style="2" customWidth="1"/>
    <col min="4098" max="4350" width="8" style="2"/>
    <col min="4351" max="4351" width="47.5" style="2" customWidth="1"/>
    <col min="4352" max="4353" width="22.5" style="2" customWidth="1"/>
    <col min="4354" max="4606" width="8" style="2"/>
    <col min="4607" max="4607" width="47.5" style="2" customWidth="1"/>
    <col min="4608" max="4609" width="22.5" style="2" customWidth="1"/>
    <col min="4610" max="4862" width="8" style="2"/>
    <col min="4863" max="4863" width="47.5" style="2" customWidth="1"/>
    <col min="4864" max="4865" width="22.5" style="2" customWidth="1"/>
    <col min="4866" max="5118" width="8" style="2"/>
    <col min="5119" max="5119" width="47.5" style="2" customWidth="1"/>
    <col min="5120" max="5121" width="22.5" style="2" customWidth="1"/>
    <col min="5122" max="5374" width="8" style="2"/>
    <col min="5375" max="5375" width="47.5" style="2" customWidth="1"/>
    <col min="5376" max="5377" width="22.5" style="2" customWidth="1"/>
    <col min="5378" max="5630" width="8" style="2"/>
    <col min="5631" max="5631" width="47.5" style="2" customWidth="1"/>
    <col min="5632" max="5633" width="22.5" style="2" customWidth="1"/>
    <col min="5634" max="5886" width="8" style="2"/>
    <col min="5887" max="5887" width="47.5" style="2" customWidth="1"/>
    <col min="5888" max="5889" width="22.5" style="2" customWidth="1"/>
    <col min="5890" max="6142" width="8" style="2"/>
    <col min="6143" max="6143" width="47.5" style="2" customWidth="1"/>
    <col min="6144" max="6145" width="22.5" style="2" customWidth="1"/>
    <col min="6146" max="6398" width="8" style="2"/>
    <col min="6399" max="6399" width="47.5" style="2" customWidth="1"/>
    <col min="6400" max="6401" width="22.5" style="2" customWidth="1"/>
    <col min="6402" max="6654" width="8" style="2"/>
    <col min="6655" max="6655" width="47.5" style="2" customWidth="1"/>
    <col min="6656" max="6657" width="22.5" style="2" customWidth="1"/>
    <col min="6658" max="6910" width="8" style="2"/>
    <col min="6911" max="6911" width="47.5" style="2" customWidth="1"/>
    <col min="6912" max="6913" width="22.5" style="2" customWidth="1"/>
    <col min="6914" max="7166" width="8" style="2"/>
    <col min="7167" max="7167" width="47.5" style="2" customWidth="1"/>
    <col min="7168" max="7169" width="22.5" style="2" customWidth="1"/>
    <col min="7170" max="7422" width="8" style="2"/>
    <col min="7423" max="7423" width="47.5" style="2" customWidth="1"/>
    <col min="7424" max="7425" width="22.5" style="2" customWidth="1"/>
    <col min="7426" max="7678" width="8" style="2"/>
    <col min="7679" max="7679" width="47.5" style="2" customWidth="1"/>
    <col min="7680" max="7681" width="22.5" style="2" customWidth="1"/>
    <col min="7682" max="7934" width="8" style="2"/>
    <col min="7935" max="7935" width="47.5" style="2" customWidth="1"/>
    <col min="7936" max="7937" width="22.5" style="2" customWidth="1"/>
    <col min="7938" max="8190" width="8" style="2"/>
    <col min="8191" max="8191" width="47.5" style="2" customWidth="1"/>
    <col min="8192" max="8193" width="22.5" style="2" customWidth="1"/>
    <col min="8194" max="8446" width="8" style="2"/>
    <col min="8447" max="8447" width="47.5" style="2" customWidth="1"/>
    <col min="8448" max="8449" width="22.5" style="2" customWidth="1"/>
    <col min="8450" max="8702" width="8" style="2"/>
    <col min="8703" max="8703" width="47.5" style="2" customWidth="1"/>
    <col min="8704" max="8705" width="22.5" style="2" customWidth="1"/>
    <col min="8706" max="8958" width="8" style="2"/>
    <col min="8959" max="8959" width="47.5" style="2" customWidth="1"/>
    <col min="8960" max="8961" width="22.5" style="2" customWidth="1"/>
    <col min="8962" max="9214" width="8" style="2"/>
    <col min="9215" max="9215" width="47.5" style="2" customWidth="1"/>
    <col min="9216" max="9217" width="22.5" style="2" customWidth="1"/>
    <col min="9218" max="9470" width="8" style="2"/>
    <col min="9471" max="9471" width="47.5" style="2" customWidth="1"/>
    <col min="9472" max="9473" width="22.5" style="2" customWidth="1"/>
    <col min="9474" max="9726" width="8" style="2"/>
    <col min="9727" max="9727" width="47.5" style="2" customWidth="1"/>
    <col min="9728" max="9729" width="22.5" style="2" customWidth="1"/>
    <col min="9730" max="9982" width="8" style="2"/>
    <col min="9983" max="9983" width="47.5" style="2" customWidth="1"/>
    <col min="9984" max="9985" width="22.5" style="2" customWidth="1"/>
    <col min="9986" max="10238" width="8" style="2"/>
    <col min="10239" max="10239" width="47.5" style="2" customWidth="1"/>
    <col min="10240" max="10241" width="22.5" style="2" customWidth="1"/>
    <col min="10242" max="10494" width="8" style="2"/>
    <col min="10495" max="10495" width="47.5" style="2" customWidth="1"/>
    <col min="10496" max="10497" width="22.5" style="2" customWidth="1"/>
    <col min="10498" max="10750" width="8" style="2"/>
    <col min="10751" max="10751" width="47.5" style="2" customWidth="1"/>
    <col min="10752" max="10753" width="22.5" style="2" customWidth="1"/>
    <col min="10754" max="11006" width="8" style="2"/>
    <col min="11007" max="11007" width="47.5" style="2" customWidth="1"/>
    <col min="11008" max="11009" width="22.5" style="2" customWidth="1"/>
    <col min="11010" max="11262" width="8" style="2"/>
    <col min="11263" max="11263" width="47.5" style="2" customWidth="1"/>
    <col min="11264" max="11265" width="22.5" style="2" customWidth="1"/>
    <col min="11266" max="11518" width="8" style="2"/>
    <col min="11519" max="11519" width="47.5" style="2" customWidth="1"/>
    <col min="11520" max="11521" width="22.5" style="2" customWidth="1"/>
    <col min="11522" max="11774" width="8" style="2"/>
    <col min="11775" max="11775" width="47.5" style="2" customWidth="1"/>
    <col min="11776" max="11777" width="22.5" style="2" customWidth="1"/>
    <col min="11778" max="12030" width="8" style="2"/>
    <col min="12031" max="12031" width="47.5" style="2" customWidth="1"/>
    <col min="12032" max="12033" width="22.5" style="2" customWidth="1"/>
    <col min="12034" max="12286" width="8" style="2"/>
    <col min="12287" max="12287" width="47.5" style="2" customWidth="1"/>
    <col min="12288" max="12289" width="22.5" style="2" customWidth="1"/>
    <col min="12290" max="12542" width="8" style="2"/>
    <col min="12543" max="12543" width="47.5" style="2" customWidth="1"/>
    <col min="12544" max="12545" width="22.5" style="2" customWidth="1"/>
    <col min="12546" max="12798" width="8" style="2"/>
    <col min="12799" max="12799" width="47.5" style="2" customWidth="1"/>
    <col min="12800" max="12801" width="22.5" style="2" customWidth="1"/>
    <col min="12802" max="13054" width="8" style="2"/>
    <col min="13055" max="13055" width="47.5" style="2" customWidth="1"/>
    <col min="13056" max="13057" width="22.5" style="2" customWidth="1"/>
    <col min="13058" max="13310" width="8" style="2"/>
    <col min="13311" max="13311" width="47.5" style="2" customWidth="1"/>
    <col min="13312" max="13313" width="22.5" style="2" customWidth="1"/>
    <col min="13314" max="13566" width="8" style="2"/>
    <col min="13567" max="13567" width="47.5" style="2" customWidth="1"/>
    <col min="13568" max="13569" width="22.5" style="2" customWidth="1"/>
    <col min="13570" max="13822" width="8" style="2"/>
    <col min="13823" max="13823" width="47.5" style="2" customWidth="1"/>
    <col min="13824" max="13825" width="22.5" style="2" customWidth="1"/>
    <col min="13826" max="14078" width="8" style="2"/>
    <col min="14079" max="14079" width="47.5" style="2" customWidth="1"/>
    <col min="14080" max="14081" width="22.5" style="2" customWidth="1"/>
    <col min="14082" max="14334" width="8" style="2"/>
    <col min="14335" max="14335" width="47.5" style="2" customWidth="1"/>
    <col min="14336" max="14337" width="22.5" style="2" customWidth="1"/>
    <col min="14338" max="14590" width="8" style="2"/>
    <col min="14591" max="14591" width="47.5" style="2" customWidth="1"/>
    <col min="14592" max="14593" width="22.5" style="2" customWidth="1"/>
    <col min="14594" max="14846" width="8" style="2"/>
    <col min="14847" max="14847" width="47.5" style="2" customWidth="1"/>
    <col min="14848" max="14849" width="22.5" style="2" customWidth="1"/>
    <col min="14850" max="15102" width="8" style="2"/>
    <col min="15103" max="15103" width="47.5" style="2" customWidth="1"/>
    <col min="15104" max="15105" width="22.5" style="2" customWidth="1"/>
    <col min="15106" max="15358" width="8" style="2"/>
    <col min="15359" max="15359" width="47.5" style="2" customWidth="1"/>
    <col min="15360" max="15361" width="22.5" style="2" customWidth="1"/>
    <col min="15362" max="15614" width="8" style="2"/>
    <col min="15615" max="15615" width="47.5" style="2" customWidth="1"/>
    <col min="15616" max="15617" width="22.5" style="2" customWidth="1"/>
    <col min="15618" max="15870" width="8" style="2"/>
    <col min="15871" max="15871" width="47.5" style="2" customWidth="1"/>
    <col min="15872" max="15873" width="22.5" style="2" customWidth="1"/>
    <col min="15874" max="16126" width="8" style="2"/>
    <col min="16127" max="16127" width="47.5" style="2" customWidth="1"/>
    <col min="16128" max="16129" width="22.5" style="2" customWidth="1"/>
    <col min="16130" max="16384" width="8" style="2"/>
  </cols>
  <sheetData>
    <row r="1" ht="23.25" customHeight="1" spans="1:1">
      <c r="A1" s="3" t="s">
        <v>1120</v>
      </c>
    </row>
    <row r="2" ht="33.75" customHeight="1" spans="1:5">
      <c r="A2" s="4" t="s">
        <v>1121</v>
      </c>
      <c r="B2" s="4"/>
      <c r="C2" s="4"/>
      <c r="D2" s="4"/>
      <c r="E2" s="4"/>
    </row>
    <row r="3" ht="23.25" customHeight="1" spans="4:5">
      <c r="D3" s="31" t="s">
        <v>1113</v>
      </c>
      <c r="E3" s="31"/>
    </row>
    <row r="4" ht="42.75" customHeight="1" spans="1:5">
      <c r="A4" s="14" t="s">
        <v>1122</v>
      </c>
      <c r="B4" s="5" t="s">
        <v>1123</v>
      </c>
      <c r="C4" s="5"/>
      <c r="D4" s="15" t="s">
        <v>1124</v>
      </c>
      <c r="E4" s="15"/>
    </row>
    <row r="5" s="1" customFormat="1" ht="42.75" customHeight="1" spans="1:5">
      <c r="A5" s="16"/>
      <c r="B5" s="5">
        <v>2022</v>
      </c>
      <c r="C5" s="5">
        <v>2023</v>
      </c>
      <c r="D5" s="5">
        <v>2022</v>
      </c>
      <c r="E5" s="5">
        <v>2023</v>
      </c>
    </row>
    <row r="6" ht="42.75" customHeight="1" spans="1:5">
      <c r="A6" s="13" t="s">
        <v>1125</v>
      </c>
      <c r="B6" s="7">
        <v>5526</v>
      </c>
      <c r="C6" s="7">
        <v>68636</v>
      </c>
      <c r="D6" s="7">
        <v>123861</v>
      </c>
      <c r="E6" s="7">
        <v>186971</v>
      </c>
    </row>
    <row r="7" ht="42.75" customHeight="1" spans="1:5">
      <c r="A7" s="13" t="s">
        <v>1126</v>
      </c>
      <c r="B7" s="7">
        <v>5526</v>
      </c>
      <c r="C7" s="7">
        <v>68636</v>
      </c>
      <c r="D7" s="7">
        <v>123861</v>
      </c>
      <c r="E7" s="7">
        <v>186971</v>
      </c>
    </row>
    <row r="8" ht="42.75" customHeight="1" spans="1:5">
      <c r="A8" s="13" t="s">
        <v>1127</v>
      </c>
      <c r="B8" s="7">
        <f>B6-B7</f>
        <v>0</v>
      </c>
      <c r="C8" s="7">
        <f t="shared" ref="C8:E8" si="0">C6-C7</f>
        <v>0</v>
      </c>
      <c r="D8" s="7">
        <f t="shared" si="0"/>
        <v>0</v>
      </c>
      <c r="E8" s="7">
        <f t="shared" si="0"/>
        <v>0</v>
      </c>
    </row>
    <row r="9" ht="42.75" customHeight="1"/>
  </sheetData>
  <mergeCells count="5">
    <mergeCell ref="A2:E2"/>
    <mergeCell ref="D3:E3"/>
    <mergeCell ref="B4:C4"/>
    <mergeCell ref="D4:E4"/>
    <mergeCell ref="A4:A5"/>
  </mergeCells>
  <printOptions horizontalCentered="1"/>
  <pageMargins left="0.708661417322835" right="0.708661417322835" top="0.748031496062992" bottom="0.748031496062992" header="0.31496062992126" footer="0.31496062992126"/>
  <pageSetup paperSize="9" fitToHeight="1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3"/>
  <sheetViews>
    <sheetView workbookViewId="0">
      <selection activeCell="D15" sqref="D15"/>
    </sheetView>
  </sheetViews>
  <sheetFormatPr defaultColWidth="8" defaultRowHeight="14.25" outlineLevelCol="2"/>
  <cols>
    <col min="1" max="1" width="39" style="2" customWidth="1"/>
    <col min="2" max="2" width="34.625" style="2" customWidth="1"/>
    <col min="3" max="3" width="32.625" style="2" customWidth="1"/>
    <col min="4" max="32" width="9" style="2" customWidth="1"/>
    <col min="33" max="256" width="8" style="2"/>
    <col min="257" max="257" width="39" style="2" customWidth="1"/>
    <col min="258" max="258" width="34.625" style="2" customWidth="1"/>
    <col min="259" max="259" width="32.625" style="2" customWidth="1"/>
    <col min="260" max="288" width="9" style="2" customWidth="1"/>
    <col min="289" max="512" width="8" style="2"/>
    <col min="513" max="513" width="39" style="2" customWidth="1"/>
    <col min="514" max="514" width="34.625" style="2" customWidth="1"/>
    <col min="515" max="515" width="32.625" style="2" customWidth="1"/>
    <col min="516" max="544" width="9" style="2" customWidth="1"/>
    <col min="545" max="768" width="8" style="2"/>
    <col min="769" max="769" width="39" style="2" customWidth="1"/>
    <col min="770" max="770" width="34.625" style="2" customWidth="1"/>
    <col min="771" max="771" width="32.625" style="2" customWidth="1"/>
    <col min="772" max="800" width="9" style="2" customWidth="1"/>
    <col min="801" max="1024" width="8" style="2"/>
    <col min="1025" max="1025" width="39" style="2" customWidth="1"/>
    <col min="1026" max="1026" width="34.625" style="2" customWidth="1"/>
    <col min="1027" max="1027" width="32.625" style="2" customWidth="1"/>
    <col min="1028" max="1056" width="9" style="2" customWidth="1"/>
    <col min="1057" max="1280" width="8" style="2"/>
    <col min="1281" max="1281" width="39" style="2" customWidth="1"/>
    <col min="1282" max="1282" width="34.625" style="2" customWidth="1"/>
    <col min="1283" max="1283" width="32.625" style="2" customWidth="1"/>
    <col min="1284" max="1312" width="9" style="2" customWidth="1"/>
    <col min="1313" max="1536" width="8" style="2"/>
    <col min="1537" max="1537" width="39" style="2" customWidth="1"/>
    <col min="1538" max="1538" width="34.625" style="2" customWidth="1"/>
    <col min="1539" max="1539" width="32.625" style="2" customWidth="1"/>
    <col min="1540" max="1568" width="9" style="2" customWidth="1"/>
    <col min="1569" max="1792" width="8" style="2"/>
    <col min="1793" max="1793" width="39" style="2" customWidth="1"/>
    <col min="1794" max="1794" width="34.625" style="2" customWidth="1"/>
    <col min="1795" max="1795" width="32.625" style="2" customWidth="1"/>
    <col min="1796" max="1824" width="9" style="2" customWidth="1"/>
    <col min="1825" max="2048" width="8" style="2"/>
    <col min="2049" max="2049" width="39" style="2" customWidth="1"/>
    <col min="2050" max="2050" width="34.625" style="2" customWidth="1"/>
    <col min="2051" max="2051" width="32.625" style="2" customWidth="1"/>
    <col min="2052" max="2080" width="9" style="2" customWidth="1"/>
    <col min="2081" max="2304" width="8" style="2"/>
    <col min="2305" max="2305" width="39" style="2" customWidth="1"/>
    <col min="2306" max="2306" width="34.625" style="2" customWidth="1"/>
    <col min="2307" max="2307" width="32.625" style="2" customWidth="1"/>
    <col min="2308" max="2336" width="9" style="2" customWidth="1"/>
    <col min="2337" max="2560" width="8" style="2"/>
    <col min="2561" max="2561" width="39" style="2" customWidth="1"/>
    <col min="2562" max="2562" width="34.625" style="2" customWidth="1"/>
    <col min="2563" max="2563" width="32.625" style="2" customWidth="1"/>
    <col min="2564" max="2592" width="9" style="2" customWidth="1"/>
    <col min="2593" max="2816" width="8" style="2"/>
    <col min="2817" max="2817" width="39" style="2" customWidth="1"/>
    <col min="2818" max="2818" width="34.625" style="2" customWidth="1"/>
    <col min="2819" max="2819" width="32.625" style="2" customWidth="1"/>
    <col min="2820" max="2848" width="9" style="2" customWidth="1"/>
    <col min="2849" max="3072" width="8" style="2"/>
    <col min="3073" max="3073" width="39" style="2" customWidth="1"/>
    <col min="3074" max="3074" width="34.625" style="2" customWidth="1"/>
    <col min="3075" max="3075" width="32.625" style="2" customWidth="1"/>
    <col min="3076" max="3104" width="9" style="2" customWidth="1"/>
    <col min="3105" max="3328" width="8" style="2"/>
    <col min="3329" max="3329" width="39" style="2" customWidth="1"/>
    <col min="3330" max="3330" width="34.625" style="2" customWidth="1"/>
    <col min="3331" max="3331" width="32.625" style="2" customWidth="1"/>
    <col min="3332" max="3360" width="9" style="2" customWidth="1"/>
    <col min="3361" max="3584" width="8" style="2"/>
    <col min="3585" max="3585" width="39" style="2" customWidth="1"/>
    <col min="3586" max="3586" width="34.625" style="2" customWidth="1"/>
    <col min="3587" max="3587" width="32.625" style="2" customWidth="1"/>
    <col min="3588" max="3616" width="9" style="2" customWidth="1"/>
    <col min="3617" max="3840" width="8" style="2"/>
    <col min="3841" max="3841" width="39" style="2" customWidth="1"/>
    <col min="3842" max="3842" width="34.625" style="2" customWidth="1"/>
    <col min="3843" max="3843" width="32.625" style="2" customWidth="1"/>
    <col min="3844" max="3872" width="9" style="2" customWidth="1"/>
    <col min="3873" max="4096" width="8" style="2"/>
    <col min="4097" max="4097" width="39" style="2" customWidth="1"/>
    <col min="4098" max="4098" width="34.625" style="2" customWidth="1"/>
    <col min="4099" max="4099" width="32.625" style="2" customWidth="1"/>
    <col min="4100" max="4128" width="9" style="2" customWidth="1"/>
    <col min="4129" max="4352" width="8" style="2"/>
    <col min="4353" max="4353" width="39" style="2" customWidth="1"/>
    <col min="4354" max="4354" width="34.625" style="2" customWidth="1"/>
    <col min="4355" max="4355" width="32.625" style="2" customWidth="1"/>
    <col min="4356" max="4384" width="9" style="2" customWidth="1"/>
    <col min="4385" max="4608" width="8" style="2"/>
    <col min="4609" max="4609" width="39" style="2" customWidth="1"/>
    <col min="4610" max="4610" width="34.625" style="2" customWidth="1"/>
    <col min="4611" max="4611" width="32.625" style="2" customWidth="1"/>
    <col min="4612" max="4640" width="9" style="2" customWidth="1"/>
    <col min="4641" max="4864" width="8" style="2"/>
    <col min="4865" max="4865" width="39" style="2" customWidth="1"/>
    <col min="4866" max="4866" width="34.625" style="2" customWidth="1"/>
    <col min="4867" max="4867" width="32.625" style="2" customWidth="1"/>
    <col min="4868" max="4896" width="9" style="2" customWidth="1"/>
    <col min="4897" max="5120" width="8" style="2"/>
    <col min="5121" max="5121" width="39" style="2" customWidth="1"/>
    <col min="5122" max="5122" width="34.625" style="2" customWidth="1"/>
    <col min="5123" max="5123" width="32.625" style="2" customWidth="1"/>
    <col min="5124" max="5152" width="9" style="2" customWidth="1"/>
    <col min="5153" max="5376" width="8" style="2"/>
    <col min="5377" max="5377" width="39" style="2" customWidth="1"/>
    <col min="5378" max="5378" width="34.625" style="2" customWidth="1"/>
    <col min="5379" max="5379" width="32.625" style="2" customWidth="1"/>
    <col min="5380" max="5408" width="9" style="2" customWidth="1"/>
    <col min="5409" max="5632" width="8" style="2"/>
    <col min="5633" max="5633" width="39" style="2" customWidth="1"/>
    <col min="5634" max="5634" width="34.625" style="2" customWidth="1"/>
    <col min="5635" max="5635" width="32.625" style="2" customWidth="1"/>
    <col min="5636" max="5664" width="9" style="2" customWidth="1"/>
    <col min="5665" max="5888" width="8" style="2"/>
    <col min="5889" max="5889" width="39" style="2" customWidth="1"/>
    <col min="5890" max="5890" width="34.625" style="2" customWidth="1"/>
    <col min="5891" max="5891" width="32.625" style="2" customWidth="1"/>
    <col min="5892" max="5920" width="9" style="2" customWidth="1"/>
    <col min="5921" max="6144" width="8" style="2"/>
    <col min="6145" max="6145" width="39" style="2" customWidth="1"/>
    <col min="6146" max="6146" width="34.625" style="2" customWidth="1"/>
    <col min="6147" max="6147" width="32.625" style="2" customWidth="1"/>
    <col min="6148" max="6176" width="9" style="2" customWidth="1"/>
    <col min="6177" max="6400" width="8" style="2"/>
    <col min="6401" max="6401" width="39" style="2" customWidth="1"/>
    <col min="6402" max="6402" width="34.625" style="2" customWidth="1"/>
    <col min="6403" max="6403" width="32.625" style="2" customWidth="1"/>
    <col min="6404" max="6432" width="9" style="2" customWidth="1"/>
    <col min="6433" max="6656" width="8" style="2"/>
    <col min="6657" max="6657" width="39" style="2" customWidth="1"/>
    <col min="6658" max="6658" width="34.625" style="2" customWidth="1"/>
    <col min="6659" max="6659" width="32.625" style="2" customWidth="1"/>
    <col min="6660" max="6688" width="9" style="2" customWidth="1"/>
    <col min="6689" max="6912" width="8" style="2"/>
    <col min="6913" max="6913" width="39" style="2" customWidth="1"/>
    <col min="6914" max="6914" width="34.625" style="2" customWidth="1"/>
    <col min="6915" max="6915" width="32.625" style="2" customWidth="1"/>
    <col min="6916" max="6944" width="9" style="2" customWidth="1"/>
    <col min="6945" max="7168" width="8" style="2"/>
    <col min="7169" max="7169" width="39" style="2" customWidth="1"/>
    <col min="7170" max="7170" width="34.625" style="2" customWidth="1"/>
    <col min="7171" max="7171" width="32.625" style="2" customWidth="1"/>
    <col min="7172" max="7200" width="9" style="2" customWidth="1"/>
    <col min="7201" max="7424" width="8" style="2"/>
    <col min="7425" max="7425" width="39" style="2" customWidth="1"/>
    <col min="7426" max="7426" width="34.625" style="2" customWidth="1"/>
    <col min="7427" max="7427" width="32.625" style="2" customWidth="1"/>
    <col min="7428" max="7456" width="9" style="2" customWidth="1"/>
    <col min="7457" max="7680" width="8" style="2"/>
    <col min="7681" max="7681" width="39" style="2" customWidth="1"/>
    <col min="7682" max="7682" width="34.625" style="2" customWidth="1"/>
    <col min="7683" max="7683" width="32.625" style="2" customWidth="1"/>
    <col min="7684" max="7712" width="9" style="2" customWidth="1"/>
    <col min="7713" max="7936" width="8" style="2"/>
    <col min="7937" max="7937" width="39" style="2" customWidth="1"/>
    <col min="7938" max="7938" width="34.625" style="2" customWidth="1"/>
    <col min="7939" max="7939" width="32.625" style="2" customWidth="1"/>
    <col min="7940" max="7968" width="9" style="2" customWidth="1"/>
    <col min="7969" max="8192" width="8" style="2"/>
    <col min="8193" max="8193" width="39" style="2" customWidth="1"/>
    <col min="8194" max="8194" width="34.625" style="2" customWidth="1"/>
    <col min="8195" max="8195" width="32.625" style="2" customWidth="1"/>
    <col min="8196" max="8224" width="9" style="2" customWidth="1"/>
    <col min="8225" max="8448" width="8" style="2"/>
    <col min="8449" max="8449" width="39" style="2" customWidth="1"/>
    <col min="8450" max="8450" width="34.625" style="2" customWidth="1"/>
    <col min="8451" max="8451" width="32.625" style="2" customWidth="1"/>
    <col min="8452" max="8480" width="9" style="2" customWidth="1"/>
    <col min="8481" max="8704" width="8" style="2"/>
    <col min="8705" max="8705" width="39" style="2" customWidth="1"/>
    <col min="8706" max="8706" width="34.625" style="2" customWidth="1"/>
    <col min="8707" max="8707" width="32.625" style="2" customWidth="1"/>
    <col min="8708" max="8736" width="9" style="2" customWidth="1"/>
    <col min="8737" max="8960" width="8" style="2"/>
    <col min="8961" max="8961" width="39" style="2" customWidth="1"/>
    <col min="8962" max="8962" width="34.625" style="2" customWidth="1"/>
    <col min="8963" max="8963" width="32.625" style="2" customWidth="1"/>
    <col min="8964" max="8992" width="9" style="2" customWidth="1"/>
    <col min="8993" max="9216" width="8" style="2"/>
    <col min="9217" max="9217" width="39" style="2" customWidth="1"/>
    <col min="9218" max="9218" width="34.625" style="2" customWidth="1"/>
    <col min="9219" max="9219" width="32.625" style="2" customWidth="1"/>
    <col min="9220" max="9248" width="9" style="2" customWidth="1"/>
    <col min="9249" max="9472" width="8" style="2"/>
    <col min="9473" max="9473" width="39" style="2" customWidth="1"/>
    <col min="9474" max="9474" width="34.625" style="2" customWidth="1"/>
    <col min="9475" max="9475" width="32.625" style="2" customWidth="1"/>
    <col min="9476" max="9504" width="9" style="2" customWidth="1"/>
    <col min="9505" max="9728" width="8" style="2"/>
    <col min="9729" max="9729" width="39" style="2" customWidth="1"/>
    <col min="9730" max="9730" width="34.625" style="2" customWidth="1"/>
    <col min="9731" max="9731" width="32.625" style="2" customWidth="1"/>
    <col min="9732" max="9760" width="9" style="2" customWidth="1"/>
    <col min="9761" max="9984" width="8" style="2"/>
    <col min="9985" max="9985" width="39" style="2" customWidth="1"/>
    <col min="9986" max="9986" width="34.625" style="2" customWidth="1"/>
    <col min="9987" max="9987" width="32.625" style="2" customWidth="1"/>
    <col min="9988" max="10016" width="9" style="2" customWidth="1"/>
    <col min="10017" max="10240" width="8" style="2"/>
    <col min="10241" max="10241" width="39" style="2" customWidth="1"/>
    <col min="10242" max="10242" width="34.625" style="2" customWidth="1"/>
    <col min="10243" max="10243" width="32.625" style="2" customWidth="1"/>
    <col min="10244" max="10272" width="9" style="2" customWidth="1"/>
    <col min="10273" max="10496" width="8" style="2"/>
    <col min="10497" max="10497" width="39" style="2" customWidth="1"/>
    <col min="10498" max="10498" width="34.625" style="2" customWidth="1"/>
    <col min="10499" max="10499" width="32.625" style="2" customWidth="1"/>
    <col min="10500" max="10528" width="9" style="2" customWidth="1"/>
    <col min="10529" max="10752" width="8" style="2"/>
    <col min="10753" max="10753" width="39" style="2" customWidth="1"/>
    <col min="10754" max="10754" width="34.625" style="2" customWidth="1"/>
    <col min="10755" max="10755" width="32.625" style="2" customWidth="1"/>
    <col min="10756" max="10784" width="9" style="2" customWidth="1"/>
    <col min="10785" max="11008" width="8" style="2"/>
    <col min="11009" max="11009" width="39" style="2" customWidth="1"/>
    <col min="11010" max="11010" width="34.625" style="2" customWidth="1"/>
    <col min="11011" max="11011" width="32.625" style="2" customWidth="1"/>
    <col min="11012" max="11040" width="9" style="2" customWidth="1"/>
    <col min="11041" max="11264" width="8" style="2"/>
    <col min="11265" max="11265" width="39" style="2" customWidth="1"/>
    <col min="11266" max="11266" width="34.625" style="2" customWidth="1"/>
    <col min="11267" max="11267" width="32.625" style="2" customWidth="1"/>
    <col min="11268" max="11296" width="9" style="2" customWidth="1"/>
    <col min="11297" max="11520" width="8" style="2"/>
    <col min="11521" max="11521" width="39" style="2" customWidth="1"/>
    <col min="11522" max="11522" width="34.625" style="2" customWidth="1"/>
    <col min="11523" max="11523" width="32.625" style="2" customWidth="1"/>
    <col min="11524" max="11552" width="9" style="2" customWidth="1"/>
    <col min="11553" max="11776" width="8" style="2"/>
    <col min="11777" max="11777" width="39" style="2" customWidth="1"/>
    <col min="11778" max="11778" width="34.625" style="2" customWidth="1"/>
    <col min="11779" max="11779" width="32.625" style="2" customWidth="1"/>
    <col min="11780" max="11808" width="9" style="2" customWidth="1"/>
    <col min="11809" max="12032" width="8" style="2"/>
    <col min="12033" max="12033" width="39" style="2" customWidth="1"/>
    <col min="12034" max="12034" width="34.625" style="2" customWidth="1"/>
    <col min="12035" max="12035" width="32.625" style="2" customWidth="1"/>
    <col min="12036" max="12064" width="9" style="2" customWidth="1"/>
    <col min="12065" max="12288" width="8" style="2"/>
    <col min="12289" max="12289" width="39" style="2" customWidth="1"/>
    <col min="12290" max="12290" width="34.625" style="2" customWidth="1"/>
    <col min="12291" max="12291" width="32.625" style="2" customWidth="1"/>
    <col min="12292" max="12320" width="9" style="2" customWidth="1"/>
    <col min="12321" max="12544" width="8" style="2"/>
    <col min="12545" max="12545" width="39" style="2" customWidth="1"/>
    <col min="12546" max="12546" width="34.625" style="2" customWidth="1"/>
    <col min="12547" max="12547" width="32.625" style="2" customWidth="1"/>
    <col min="12548" max="12576" width="9" style="2" customWidth="1"/>
    <col min="12577" max="12800" width="8" style="2"/>
    <col min="12801" max="12801" width="39" style="2" customWidth="1"/>
    <col min="12802" max="12802" width="34.625" style="2" customWidth="1"/>
    <col min="12803" max="12803" width="32.625" style="2" customWidth="1"/>
    <col min="12804" max="12832" width="9" style="2" customWidth="1"/>
    <col min="12833" max="13056" width="8" style="2"/>
    <col min="13057" max="13057" width="39" style="2" customWidth="1"/>
    <col min="13058" max="13058" width="34.625" style="2" customWidth="1"/>
    <col min="13059" max="13059" width="32.625" style="2" customWidth="1"/>
    <col min="13060" max="13088" width="9" style="2" customWidth="1"/>
    <col min="13089" max="13312" width="8" style="2"/>
    <col min="13313" max="13313" width="39" style="2" customWidth="1"/>
    <col min="13314" max="13314" width="34.625" style="2" customWidth="1"/>
    <col min="13315" max="13315" width="32.625" style="2" customWidth="1"/>
    <col min="13316" max="13344" width="9" style="2" customWidth="1"/>
    <col min="13345" max="13568" width="8" style="2"/>
    <col min="13569" max="13569" width="39" style="2" customWidth="1"/>
    <col min="13570" max="13570" width="34.625" style="2" customWidth="1"/>
    <col min="13571" max="13571" width="32.625" style="2" customWidth="1"/>
    <col min="13572" max="13600" width="9" style="2" customWidth="1"/>
    <col min="13601" max="13824" width="8" style="2"/>
    <col min="13825" max="13825" width="39" style="2" customWidth="1"/>
    <col min="13826" max="13826" width="34.625" style="2" customWidth="1"/>
    <col min="13827" max="13827" width="32.625" style="2" customWidth="1"/>
    <col min="13828" max="13856" width="9" style="2" customWidth="1"/>
    <col min="13857" max="14080" width="8" style="2"/>
    <col min="14081" max="14081" width="39" style="2" customWidth="1"/>
    <col min="14082" max="14082" width="34.625" style="2" customWidth="1"/>
    <col min="14083" max="14083" width="32.625" style="2" customWidth="1"/>
    <col min="14084" max="14112" width="9" style="2" customWidth="1"/>
    <col min="14113" max="14336" width="8" style="2"/>
    <col min="14337" max="14337" width="39" style="2" customWidth="1"/>
    <col min="14338" max="14338" width="34.625" style="2" customWidth="1"/>
    <col min="14339" max="14339" width="32.625" style="2" customWidth="1"/>
    <col min="14340" max="14368" width="9" style="2" customWidth="1"/>
    <col min="14369" max="14592" width="8" style="2"/>
    <col min="14593" max="14593" width="39" style="2" customWidth="1"/>
    <col min="14594" max="14594" width="34.625" style="2" customWidth="1"/>
    <col min="14595" max="14595" width="32.625" style="2" customWidth="1"/>
    <col min="14596" max="14624" width="9" style="2" customWidth="1"/>
    <col min="14625" max="14848" width="8" style="2"/>
    <col min="14849" max="14849" width="39" style="2" customWidth="1"/>
    <col min="14850" max="14850" width="34.625" style="2" customWidth="1"/>
    <col min="14851" max="14851" width="32.625" style="2" customWidth="1"/>
    <col min="14852" max="14880" width="9" style="2" customWidth="1"/>
    <col min="14881" max="15104" width="8" style="2"/>
    <col min="15105" max="15105" width="39" style="2" customWidth="1"/>
    <col min="15106" max="15106" width="34.625" style="2" customWidth="1"/>
    <col min="15107" max="15107" width="32.625" style="2" customWidth="1"/>
    <col min="15108" max="15136" width="9" style="2" customWidth="1"/>
    <col min="15137" max="15360" width="8" style="2"/>
    <col min="15361" max="15361" width="39" style="2" customWidth="1"/>
    <col min="15362" max="15362" width="34.625" style="2" customWidth="1"/>
    <col min="15363" max="15363" width="32.625" style="2" customWidth="1"/>
    <col min="15364" max="15392" width="9" style="2" customWidth="1"/>
    <col min="15393" max="15616" width="8" style="2"/>
    <col min="15617" max="15617" width="39" style="2" customWidth="1"/>
    <col min="15618" max="15618" width="34.625" style="2" customWidth="1"/>
    <col min="15619" max="15619" width="32.625" style="2" customWidth="1"/>
    <col min="15620" max="15648" width="9" style="2" customWidth="1"/>
    <col min="15649" max="15872" width="8" style="2"/>
    <col min="15873" max="15873" width="39" style="2" customWidth="1"/>
    <col min="15874" max="15874" width="34.625" style="2" customWidth="1"/>
    <col min="15875" max="15875" width="32.625" style="2" customWidth="1"/>
    <col min="15876" max="15904" width="9" style="2" customWidth="1"/>
    <col min="15905" max="16128" width="8" style="2"/>
    <col min="16129" max="16129" width="39" style="2" customWidth="1"/>
    <col min="16130" max="16130" width="34.625" style="2" customWidth="1"/>
    <col min="16131" max="16131" width="32.625" style="2" customWidth="1"/>
    <col min="16132" max="16160" width="9" style="2" customWidth="1"/>
    <col min="16161" max="16384" width="8" style="2"/>
  </cols>
  <sheetData>
    <row r="1" ht="27" customHeight="1" spans="1:1">
      <c r="A1" s="3" t="s">
        <v>1128</v>
      </c>
    </row>
    <row r="2" ht="27" customHeight="1" spans="1:3">
      <c r="A2" s="4" t="s">
        <v>1129</v>
      </c>
      <c r="B2" s="4"/>
      <c r="C2" s="4"/>
    </row>
    <row r="3" ht="27" customHeight="1" spans="3:3">
      <c r="C3" s="12" t="s">
        <v>26</v>
      </c>
    </row>
    <row r="4" s="1" customFormat="1" ht="27" customHeight="1" spans="1:3">
      <c r="A4" s="5" t="s">
        <v>1122</v>
      </c>
      <c r="B4" s="5" t="s">
        <v>1130</v>
      </c>
      <c r="C4" s="5"/>
    </row>
    <row r="5" s="1" customFormat="1" ht="27" customHeight="1" spans="1:3">
      <c r="A5" s="5"/>
      <c r="B5" s="5" t="s">
        <v>1131</v>
      </c>
      <c r="C5" s="5" t="s">
        <v>1132</v>
      </c>
    </row>
    <row r="6" ht="27" customHeight="1" spans="1:3">
      <c r="A6" s="6" t="s">
        <v>1133</v>
      </c>
      <c r="B6" s="6">
        <f>B7+B8+B9</f>
        <v>140</v>
      </c>
      <c r="C6" s="6">
        <f>C7+C8+C9</f>
        <v>67.25</v>
      </c>
    </row>
    <row r="7" ht="27" customHeight="1" spans="1:3">
      <c r="A7" s="6" t="s">
        <v>1134</v>
      </c>
      <c r="B7" s="6"/>
      <c r="C7" s="6"/>
    </row>
    <row r="8" ht="27" customHeight="1" spans="1:3">
      <c r="A8" s="6" t="s">
        <v>1135</v>
      </c>
      <c r="B8" s="6">
        <v>4</v>
      </c>
      <c r="C8" s="6">
        <v>17.25</v>
      </c>
    </row>
    <row r="9" ht="27" customHeight="1" spans="1:3">
      <c r="A9" s="6" t="s">
        <v>1136</v>
      </c>
      <c r="B9" s="6">
        <v>136</v>
      </c>
      <c r="C9" s="6">
        <v>50</v>
      </c>
    </row>
    <row r="10" ht="27" customHeight="1" spans="1:3">
      <c r="A10" s="6" t="s">
        <v>1137</v>
      </c>
      <c r="B10" s="6"/>
      <c r="C10" s="6"/>
    </row>
    <row r="11" ht="27" customHeight="1" spans="1:3">
      <c r="A11" s="6" t="s">
        <v>1138</v>
      </c>
      <c r="B11" s="6">
        <v>136</v>
      </c>
      <c r="C11" s="6">
        <v>50</v>
      </c>
    </row>
    <row r="13" ht="24.75" customHeight="1"/>
  </sheetData>
  <mergeCells count="3">
    <mergeCell ref="A2:C2"/>
    <mergeCell ref="B4:C4"/>
    <mergeCell ref="A4:A5"/>
  </mergeCells>
  <printOptions horizontalCentered="1"/>
  <pageMargins left="0.708661417322835" right="0.708661417322835" top="0.748031496062992" bottom="0.748031496062992" header="0.31496062992126" footer="0.31496062992126"/>
  <pageSetup paperSize="9" fitToHeight="1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目录</vt:lpstr>
      <vt:lpstr>表1一般公共预算收入表</vt:lpstr>
      <vt:lpstr>表2一般公共预算支出表</vt:lpstr>
      <vt:lpstr>表3一般公共预算本级支出表</vt:lpstr>
      <vt:lpstr>表4一般公共预算基本支出表</vt:lpstr>
      <vt:lpstr>表5一般公共预算税收返还和转移支付支出预算</vt:lpstr>
      <vt:lpstr>表6政府一般债务限额和余额情况表</vt:lpstr>
      <vt:lpstr>表7一般公共预算三公经费表</vt:lpstr>
      <vt:lpstr>表8政府性基金收入表</vt:lpstr>
      <vt:lpstr>表9政府性基金支出表</vt:lpstr>
      <vt:lpstr>表10政府性基金本级支出表</vt:lpstr>
      <vt:lpstr>表11政府性基金转移支付</vt:lpstr>
      <vt:lpstr>表12政府专项债务限额和余额表</vt:lpstr>
      <vt:lpstr>表13国资收入支出</vt:lpstr>
      <vt:lpstr>表14国资本级收入支出</vt:lpstr>
      <vt:lpstr>表15国资转移支付</vt:lpstr>
      <vt:lpstr>表16社保预算收入表</vt:lpstr>
      <vt:lpstr>表17社保预算支出表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daisy</cp:lastModifiedBy>
  <dcterms:created xsi:type="dcterms:W3CDTF">2006-09-16T00:00:00Z</dcterms:created>
  <dcterms:modified xsi:type="dcterms:W3CDTF">2025-05-27T01:35:17Z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2DF2C2388CBA404A9D7D041910D2F86F_13</vt:lpwstr>
  </property>
  <property fmtid="{D5CDD505-2E9C-101B-9397-08002B2CF9AE}" pid="3" name="KSOProductBuildVer">
    <vt:lpwstr>2052-12.1.0.21171</vt:lpwstr>
  </property>
</Properties>
</file>